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'Foglio1'!$A$1:$BH$40</definedName>
  </definedNames>
  <calcPr fullCalcOnLoad="1"/>
</workbook>
</file>

<file path=xl/sharedStrings.xml><?xml version="1.0" encoding="utf-8"?>
<sst xmlns="http://schemas.openxmlformats.org/spreadsheetml/2006/main" count="157" uniqueCount="125">
  <si>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</si>
  <si>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</si>
  <si>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</si>
  <si>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</si>
  <si>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</si>
  <si>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</si>
  <si>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</si>
  <si>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</si>
  <si>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</si>
  <si>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</si>
  <si>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</si>
  <si>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</si>
  <si>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</si>
  <si>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</si>
  <si>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</si>
  <si>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</si>
  <si>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</si>
  <si>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</si>
  <si>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</si>
  <si>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</si>
  <si>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</si>
  <si>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</si>
  <si>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</si>
  <si>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</si>
  <si>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</si>
  <si>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</si>
  <si>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</si>
  <si>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</si>
  <si>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</si>
  <si>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</si>
  <si>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</si>
  <si>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</si>
  <si>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</si>
  <si>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</si>
  <si>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</si>
  <si>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</si>
  <si>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</si>
  <si>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</si>
  <si>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</si>
  <si>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</si>
  <si>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</si>
  <si>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</si>
  <si>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</si>
  <si>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</si>
  <si>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</si>
  <si>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</si>
  <si>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</si>
  <si>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</si>
  <si>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</si>
  <si>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</si>
  <si>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</si>
  <si>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</si>
  <si>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</si>
  <si>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</si>
  <si>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</si>
  <si>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</si>
  <si>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</si>
  <si>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</si>
  <si>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</si>
  <si>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</si>
  <si>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</si>
  <si>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</si>
  <si>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</si>
  <si>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</si>
  <si>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</si>
  <si>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</si>
  <si>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</si>
  <si>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</si>
  <si>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</si>
  <si>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</si>
  <si>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</si>
  <si>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</si>
  <si>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</si>
  <si>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</si>
  <si>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</si>
  <si>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</si>
  <si>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</si>
  <si>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</si>
  <si>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</si>
  <si>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</si>
  <si>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</si>
  <si>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</si>
  <si>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</si>
  <si>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</si>
  <si>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</si>
  <si>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</si>
  <si>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</si>
  <si>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</si>
  <si>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</si>
  <si>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</si>
  <si>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</si>
  <si>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</si>
  <si>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</si>
  <si>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</si>
  <si>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</si>
  <si>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</si>
  <si>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</si>
  <si>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</si>
  <si>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BURGO</t>
  </si>
  <si>
    <t>SAVERIA</t>
  </si>
  <si>
    <t>CARDAMONE</t>
  </si>
  <si>
    <t>DANIELA</t>
  </si>
  <si>
    <t>SI</t>
  </si>
  <si>
    <t xml:space="preserve">     MATERIE LETTERARIE A043  </t>
  </si>
  <si>
    <t xml:space="preserve">     MATEMATICA A059</t>
  </si>
  <si>
    <t>AVVERSO LA PRESENTE GRADUATORIA E' AMMESSO MOTIVATO E DOCUMENTATO RECLAMO SCRITTO ENTRO DIECI GIORNI AL DIRIGENTE SCOLASTICO IL QUALE PUO' RETTIFICARE D'UFFICIO EVENTUALI ERRORI MATERIALI OD OMISSIONI.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</si>
  <si>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2015-16</t>
    </r>
  </si>
  <si>
    <t>MISEFERI</t>
  </si>
  <si>
    <t>RITA</t>
  </si>
  <si>
    <t>DI LEO</t>
  </si>
  <si>
    <t>MARIA</t>
  </si>
  <si>
    <t xml:space="preserve">     SOSTEGNO      ENTRATA PER TRASFERIMENTO IN DATA 01/09/2015</t>
  </si>
  <si>
    <t xml:space="preserve">     INGLESE      ENTRATA PER TRASFERIMENTO IN DATA 01/09/2015</t>
  </si>
  <si>
    <t>SACCO</t>
  </si>
  <si>
    <t>ROSALBA</t>
  </si>
  <si>
    <t xml:space="preserve">     MATERIA LETTERARIE A043      ENTRATA PER TRASFERIMENTO IN DATA 01/09/2015</t>
  </si>
  <si>
    <t>E</t>
  </si>
  <si>
    <t>F</t>
  </si>
  <si>
    <t>G</t>
  </si>
  <si>
    <t xml:space="preserve"> *N.B.:Se B+C+D+E+F+G &gt;10  =10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</si>
  <si>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i/>
        <sz val="10"/>
        <rFont val="Arial"/>
        <family val="2"/>
      </rPr>
      <t>posti di scuola Secondaria di I° Grado) SERRASTRETTA      PROT. N. 2579   del  9/05/2016</t>
    </r>
  </si>
  <si>
    <t>Serrastretta,    09/05/2016</t>
  </si>
  <si>
    <t>F.to IL DIRIGENTE SCOLASTICO</t>
  </si>
  <si>
    <t xml:space="preserve"> Dott.ssa Roberta Ferrari</t>
  </si>
  <si>
    <t>Firma autografa sostituita a mezzo stampa art.3 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</si>
</sst>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15" fillId="35" borderId="25" xfId="0" applyNumberFormat="1" applyFont="1" applyFill="1" applyBorder="1" applyAlignment="1" applyProtection="1">
      <alignment/>
      <protection/>
    </xf>
    <xf numFmtId="49" fontId="15" fillId="35" borderId="25" xfId="0" applyNumberFormat="1" applyFont="1" applyFill="1" applyBorder="1" applyAlignment="1" applyProtection="1">
      <alignment horizontal="center"/>
      <protection/>
    </xf>
    <xf numFmtId="49" fontId="23" fillId="0" borderId="25" xfId="0" applyNumberFormat="1" applyFont="1" applyFill="1" applyBorder="1" applyAlignment="1" applyProtection="1">
      <alignment horizontal="center"/>
      <protection/>
    </xf>
    <xf numFmtId="49" fontId="15" fillId="34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29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1" xfId="0" applyFont="1" applyFill="1" applyBorder="1" applyAlignment="1" applyProtection="1">
      <alignment horizontal="center" vertical="center" textRotation="90"/>
      <protection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3" xfId="0" applyFont="1" applyFill="1" applyBorder="1" applyAlignment="1" applyProtection="1">
      <alignment horizontal="center" vertical="center" textRotation="90"/>
      <protection/>
    </xf>
    <xf numFmtId="0" fontId="30" fillId="0" borderId="26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 vertical="center" textRotation="90"/>
      <protection/>
    </xf>
    <xf numFmtId="0" fontId="0" fillId="0" borderId="35" xfId="0" applyFont="1" applyBorder="1" applyAlignment="1" applyProtection="1">
      <alignment horizontal="left" vertical="center" textRotation="90"/>
      <protection/>
    </xf>
    <xf numFmtId="0" fontId="0" fillId="0" borderId="36" xfId="0" applyFont="1" applyBorder="1" applyAlignment="1" applyProtection="1">
      <alignment horizontal="left" vertical="center" textRotation="90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30" fillId="0" borderId="26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25" xfId="0" applyFont="1" applyFill="1" applyBorder="1" applyAlignment="1" applyProtection="1">
      <alignment/>
      <protection locked="0"/>
    </xf>
    <xf numFmtId="0" fontId="30" fillId="0" borderId="33" xfId="0" applyFont="1" applyFill="1" applyBorder="1" applyAlignment="1" applyProtection="1">
      <alignment horizontal="left"/>
      <protection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1.42187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101" customWidth="1"/>
    <col min="61" max="61" width="6.28125" style="101" customWidth="1"/>
  </cols>
  <sheetData>
    <row r="1" spans="2:59" ht="17.25" thickBot="1">
      <c r="B1" s="1"/>
      <c r="C1" s="1"/>
      <c r="D1" s="2"/>
      <c r="E1" s="3"/>
      <c r="F1" s="4" t="s">
        <v>120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44" t="s">
        <v>26</v>
      </c>
      <c r="B2" s="147" t="s">
        <v>27</v>
      </c>
      <c r="C2" s="147" t="s">
        <v>28</v>
      </c>
      <c r="D2" s="150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37" t="s">
        <v>70</v>
      </c>
      <c r="BG2" s="7"/>
      <c r="BH2" s="157"/>
      <c r="BI2" s="135"/>
    </row>
    <row r="3" spans="1:61" ht="12.75">
      <c r="A3" s="145"/>
      <c r="B3" s="148"/>
      <c r="C3" s="148"/>
      <c r="D3" s="151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116</v>
      </c>
      <c r="BA3" s="30"/>
      <c r="BB3" s="24" t="s">
        <v>117</v>
      </c>
      <c r="BC3" s="30"/>
      <c r="BD3" s="38" t="s">
        <v>118</v>
      </c>
      <c r="BE3" s="91"/>
      <c r="BF3" s="138"/>
      <c r="BG3" s="21"/>
      <c r="BH3" s="157"/>
      <c r="BI3" s="136"/>
    </row>
    <row r="4" spans="1:61" ht="18" customHeight="1" thickBot="1">
      <c r="A4" s="145"/>
      <c r="B4" s="148"/>
      <c r="C4" s="148"/>
      <c r="D4" s="151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119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38"/>
      <c r="BG4" s="7"/>
      <c r="BH4" s="157"/>
      <c r="BI4" s="136"/>
    </row>
    <row r="5" spans="1:61" ht="111" customHeight="1">
      <c r="A5" s="146"/>
      <c r="B5" s="149"/>
      <c r="C5" s="149"/>
      <c r="D5" s="152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8" t="s">
        <v>69</v>
      </c>
      <c r="BF5" s="139"/>
      <c r="BG5" s="99" t="s">
        <v>71</v>
      </c>
      <c r="BH5" s="157"/>
      <c r="BI5" s="136"/>
    </row>
    <row r="6" spans="1:60" ht="18" thickBot="1">
      <c r="A6" s="107"/>
      <c r="B6" s="107"/>
      <c r="C6" s="107"/>
      <c r="D6" s="89"/>
      <c r="E6" s="110"/>
      <c r="F6" s="89" t="s">
        <v>72</v>
      </c>
      <c r="G6" s="111"/>
      <c r="H6" s="89" t="s">
        <v>72</v>
      </c>
      <c r="I6" s="89"/>
      <c r="J6" s="112" t="s">
        <v>73</v>
      </c>
      <c r="K6" s="111"/>
      <c r="L6" s="112" t="s">
        <v>73</v>
      </c>
      <c r="M6" s="111"/>
      <c r="N6" s="89" t="s">
        <v>74</v>
      </c>
      <c r="O6" s="111"/>
      <c r="P6" s="89" t="s">
        <v>75</v>
      </c>
      <c r="Q6" s="111"/>
      <c r="R6" s="89" t="s">
        <v>76</v>
      </c>
      <c r="S6" s="111"/>
      <c r="T6" s="89" t="s">
        <v>77</v>
      </c>
      <c r="U6" s="111"/>
      <c r="V6" s="89" t="s">
        <v>74</v>
      </c>
      <c r="W6" s="111"/>
      <c r="X6" s="89" t="s">
        <v>76</v>
      </c>
      <c r="Y6" s="111"/>
      <c r="Z6" s="89" t="s">
        <v>78</v>
      </c>
      <c r="AA6" s="111"/>
      <c r="AB6" s="89" t="s">
        <v>79</v>
      </c>
      <c r="AC6" s="111"/>
      <c r="AD6" s="89" t="s">
        <v>80</v>
      </c>
      <c r="AE6" s="113"/>
      <c r="AF6" s="111"/>
      <c r="AG6" s="89" t="s">
        <v>81</v>
      </c>
      <c r="AH6" s="111"/>
      <c r="AI6" s="89" t="s">
        <v>82</v>
      </c>
      <c r="AJ6" s="111"/>
      <c r="AK6" s="89" t="s">
        <v>74</v>
      </c>
      <c r="AL6" s="111"/>
      <c r="AM6" s="89" t="s">
        <v>81</v>
      </c>
      <c r="AN6" s="113"/>
      <c r="AO6" s="111"/>
      <c r="AP6" s="89" t="s">
        <v>83</v>
      </c>
      <c r="AQ6" s="111"/>
      <c r="AR6" s="89" t="s">
        <v>84</v>
      </c>
      <c r="AS6" s="111"/>
      <c r="AT6" s="89" t="s">
        <v>85</v>
      </c>
      <c r="AU6" s="111"/>
      <c r="AV6" s="89" t="s">
        <v>74</v>
      </c>
      <c r="AW6" s="111"/>
      <c r="AX6" s="89" t="s">
        <v>86</v>
      </c>
      <c r="AY6" s="111"/>
      <c r="AZ6" s="89" t="s">
        <v>85</v>
      </c>
      <c r="BA6" s="111"/>
      <c r="BB6" s="89" t="s">
        <v>87</v>
      </c>
      <c r="BC6" s="111"/>
      <c r="BD6" s="89" t="s">
        <v>88</v>
      </c>
      <c r="BE6" s="113"/>
      <c r="BF6" s="89"/>
      <c r="BG6" s="100"/>
      <c r="BH6" s="102"/>
    </row>
    <row r="7" spans="1:61" s="155" customFormat="1" ht="13.5" customHeight="1" thickBot="1">
      <c r="A7" s="153" t="s">
        <v>103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</row>
    <row r="8" spans="1:61" s="130" customFormat="1" ht="13.5">
      <c r="A8" s="120">
        <v>1</v>
      </c>
      <c r="B8" s="121" t="s">
        <v>98</v>
      </c>
      <c r="C8" s="121" t="s">
        <v>99</v>
      </c>
      <c r="D8" s="122">
        <v>55</v>
      </c>
      <c r="E8" s="118">
        <v>14</v>
      </c>
      <c r="F8" s="119">
        <f>E8*6</f>
        <v>84</v>
      </c>
      <c r="G8" s="123"/>
      <c r="H8" s="107">
        <f>G8*6</f>
        <v>0</v>
      </c>
      <c r="I8" s="118">
        <v>25</v>
      </c>
      <c r="J8" s="124">
        <v>54</v>
      </c>
      <c r="K8" s="123"/>
      <c r="L8" s="125">
        <f>K8*3</f>
        <v>0</v>
      </c>
      <c r="M8" s="123"/>
      <c r="N8" s="107">
        <f>M8*3</f>
        <v>0</v>
      </c>
      <c r="O8" s="123"/>
      <c r="P8" s="107">
        <f>O8*0.5</f>
        <v>0</v>
      </c>
      <c r="Q8" s="123"/>
      <c r="R8" s="107">
        <f>Q8</f>
        <v>0</v>
      </c>
      <c r="S8" s="118">
        <v>5</v>
      </c>
      <c r="T8" s="119">
        <f>IF(S8&gt;5,10,S8*2)</f>
        <v>10</v>
      </c>
      <c r="U8" s="118">
        <v>9</v>
      </c>
      <c r="V8" s="119">
        <f>U8*3</f>
        <v>27</v>
      </c>
      <c r="W8" s="118"/>
      <c r="X8" s="119">
        <f>W8</f>
        <v>0</v>
      </c>
      <c r="Y8" s="123"/>
      <c r="Z8" s="107">
        <f>IF(Y8="si",1.5,0)</f>
        <v>0</v>
      </c>
      <c r="AA8" s="123"/>
      <c r="AB8" s="107">
        <f>IF(AA8="si",3,0)</f>
        <v>0</v>
      </c>
      <c r="AC8" s="123" t="s">
        <v>102</v>
      </c>
      <c r="AD8" s="119">
        <f>IF(AC8="si",10,0)</f>
        <v>10</v>
      </c>
      <c r="AE8" s="126">
        <f>F8+H8+J8+L8+N8+P8+R8+T8+V8+X8+Z8+AB8+AD8</f>
        <v>185</v>
      </c>
      <c r="AF8" s="123"/>
      <c r="AG8" s="119">
        <f>IF(AF8="si",6,0)</f>
        <v>0</v>
      </c>
      <c r="AH8" s="123"/>
      <c r="AI8" s="107">
        <f>AH8*4</f>
        <v>0</v>
      </c>
      <c r="AJ8" s="118"/>
      <c r="AK8" s="119">
        <f>AJ8*3</f>
        <v>0</v>
      </c>
      <c r="AL8" s="123"/>
      <c r="AM8" s="107">
        <f>IF(AL8="si",6,0)</f>
        <v>0</v>
      </c>
      <c r="AN8" s="126">
        <f>AG8+AI8+AK8+AM8</f>
        <v>0</v>
      </c>
      <c r="AO8" s="123"/>
      <c r="AP8" s="107">
        <f>AO8*3</f>
        <v>0</v>
      </c>
      <c r="AQ8" s="123" t="s">
        <v>102</v>
      </c>
      <c r="AR8" s="119">
        <f>IF(AQ8="si",12,0)</f>
        <v>12</v>
      </c>
      <c r="AS8" s="123"/>
      <c r="AT8" s="107">
        <f>AS8*5</f>
        <v>0</v>
      </c>
      <c r="AU8" s="123">
        <v>1</v>
      </c>
      <c r="AV8" s="107">
        <f>AU8*3</f>
        <v>3</v>
      </c>
      <c r="AW8" s="123"/>
      <c r="AX8" s="107">
        <f>AW8</f>
        <v>0</v>
      </c>
      <c r="AY8" s="118"/>
      <c r="AZ8" s="119">
        <f>AY8*5</f>
        <v>0</v>
      </c>
      <c r="BA8" s="123"/>
      <c r="BB8" s="107">
        <f>IF(BA8="si",5,0)</f>
        <v>0</v>
      </c>
      <c r="BC8" s="123"/>
      <c r="BD8" s="107">
        <f>IF(BC8="si",1,0)</f>
        <v>0</v>
      </c>
      <c r="BE8" s="127">
        <f>SUM(AP8+AR8+AT8+AV8+AX8+AZ8+BB8+BD8)</f>
        <v>15</v>
      </c>
      <c r="BF8" s="128">
        <f>AE8+AN8+BE8</f>
        <v>200</v>
      </c>
      <c r="BG8" s="129"/>
      <c r="BH8" s="133"/>
      <c r="BI8" s="132"/>
    </row>
    <row r="9" spans="1:61" s="142" customFormat="1" ht="13.5" customHeight="1" thickBot="1">
      <c r="A9" s="140" t="s">
        <v>115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</row>
    <row r="10" spans="1:61" s="130" customFormat="1" ht="13.5">
      <c r="A10" s="120">
        <v>2</v>
      </c>
      <c r="B10" s="121" t="s">
        <v>107</v>
      </c>
      <c r="C10" s="121" t="s">
        <v>108</v>
      </c>
      <c r="D10" s="122">
        <v>75</v>
      </c>
      <c r="E10" s="118">
        <v>4</v>
      </c>
      <c r="F10" s="119">
        <f>E10*6</f>
        <v>24</v>
      </c>
      <c r="G10" s="123"/>
      <c r="H10" s="107">
        <f>G10*6</f>
        <v>0</v>
      </c>
      <c r="I10" s="118">
        <v>6</v>
      </c>
      <c r="J10" s="124">
        <v>16</v>
      </c>
      <c r="K10" s="123"/>
      <c r="L10" s="125">
        <f>K10*3</f>
        <v>0</v>
      </c>
      <c r="M10" s="123"/>
      <c r="N10" s="107">
        <f>M10*3</f>
        <v>0</v>
      </c>
      <c r="O10" s="123"/>
      <c r="P10" s="107">
        <f>O10*0.5</f>
        <v>0</v>
      </c>
      <c r="Q10" s="123"/>
      <c r="R10" s="107">
        <f>Q10</f>
        <v>0</v>
      </c>
      <c r="S10" s="118"/>
      <c r="T10" s="119">
        <f>IF(S10&gt;5,10,S10*2)</f>
        <v>0</v>
      </c>
      <c r="U10" s="118"/>
      <c r="V10" s="119">
        <f>U10*3</f>
        <v>0</v>
      </c>
      <c r="W10" s="118"/>
      <c r="X10" s="119">
        <f>W10</f>
        <v>0</v>
      </c>
      <c r="Y10" s="123"/>
      <c r="Z10" s="107">
        <f>IF(Y10="si",1.5,0)</f>
        <v>0</v>
      </c>
      <c r="AA10" s="123"/>
      <c r="AB10" s="107">
        <f>IF(AA10="si",3,0)</f>
        <v>0</v>
      </c>
      <c r="AC10" s="123"/>
      <c r="AD10" s="119">
        <f>IF(AC10="si",10,0)</f>
        <v>0</v>
      </c>
      <c r="AE10" s="126">
        <f>F10+H10+J10+L10+N10+P10+R10+T10+V10+X10+Z10+AB10+AD10</f>
        <v>40</v>
      </c>
      <c r="AF10" s="123" t="s">
        <v>102</v>
      </c>
      <c r="AG10" s="119">
        <f>IF(AF10="si",6,0)</f>
        <v>6</v>
      </c>
      <c r="AH10" s="123">
        <v>1</v>
      </c>
      <c r="AI10" s="107">
        <f>AH10*4</f>
        <v>4</v>
      </c>
      <c r="AJ10" s="118"/>
      <c r="AK10" s="119">
        <f>AJ10*3</f>
        <v>0</v>
      </c>
      <c r="AL10" s="123"/>
      <c r="AM10" s="107">
        <f>IF(AL10="si",6,0)</f>
        <v>0</v>
      </c>
      <c r="AN10" s="126">
        <f>AG10+AI10+AK10+AM10</f>
        <v>10</v>
      </c>
      <c r="AO10" s="123"/>
      <c r="AP10" s="107">
        <f>AO10*3</f>
        <v>0</v>
      </c>
      <c r="AQ10" s="123" t="s">
        <v>102</v>
      </c>
      <c r="AR10" s="119">
        <f>IF(AQ10="si",12,0)</f>
        <v>12</v>
      </c>
      <c r="AS10" s="123"/>
      <c r="AT10" s="107">
        <f>AS10*5</f>
        <v>0</v>
      </c>
      <c r="AU10" s="123"/>
      <c r="AV10" s="107">
        <f>AU10*3</f>
        <v>0</v>
      </c>
      <c r="AW10" s="123">
        <v>4</v>
      </c>
      <c r="AX10" s="107">
        <f>AW10</f>
        <v>4</v>
      </c>
      <c r="AY10" s="118"/>
      <c r="AZ10" s="119">
        <f>AY10*5</f>
        <v>0</v>
      </c>
      <c r="BA10" s="123"/>
      <c r="BB10" s="107">
        <f>IF(BA10="si",5,0)</f>
        <v>0</v>
      </c>
      <c r="BC10" s="123"/>
      <c r="BD10" s="107">
        <f>IF(BC10="si",1,0)</f>
        <v>0</v>
      </c>
      <c r="BE10" s="127">
        <f>SUM(AP10+AR10+AT10+AV10+AX10+AZ10+BB10+BD10)</f>
        <v>16</v>
      </c>
      <c r="BF10" s="128">
        <f>AE10+AN10+BE10</f>
        <v>66</v>
      </c>
      <c r="BG10" s="129"/>
      <c r="BH10" s="132"/>
      <c r="BI10" s="132"/>
    </row>
    <row r="11" spans="1:61" s="156" customFormat="1" ht="13.5" customHeight="1">
      <c r="A11" s="140" t="s">
        <v>104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</row>
    <row r="12" spans="1:61" s="104" customFormat="1" ht="13.5">
      <c r="A12" s="120">
        <v>1</v>
      </c>
      <c r="B12" s="121" t="s">
        <v>100</v>
      </c>
      <c r="C12" s="121" t="s">
        <v>101</v>
      </c>
      <c r="D12" s="122">
        <v>70</v>
      </c>
      <c r="E12" s="118">
        <v>8</v>
      </c>
      <c r="F12" s="119">
        <f>E12*6</f>
        <v>48</v>
      </c>
      <c r="G12" s="123"/>
      <c r="H12" s="107">
        <f>G12*6</f>
        <v>0</v>
      </c>
      <c r="I12" s="118">
        <v>5</v>
      </c>
      <c r="J12" s="124">
        <v>14</v>
      </c>
      <c r="K12" s="123"/>
      <c r="L12" s="125">
        <f>K12*3</f>
        <v>0</v>
      </c>
      <c r="M12" s="123"/>
      <c r="N12" s="107">
        <f>M12*3</f>
        <v>0</v>
      </c>
      <c r="O12" s="123"/>
      <c r="P12" s="107">
        <f>O12*0.5</f>
        <v>0</v>
      </c>
      <c r="Q12" s="123"/>
      <c r="R12" s="107">
        <f>Q12</f>
        <v>0</v>
      </c>
      <c r="S12" s="118">
        <v>5</v>
      </c>
      <c r="T12" s="119">
        <f>IF(S12&gt;5,10,S12*2)</f>
        <v>10</v>
      </c>
      <c r="U12" s="118">
        <v>2</v>
      </c>
      <c r="V12" s="119">
        <f>U12*3</f>
        <v>6</v>
      </c>
      <c r="W12" s="118"/>
      <c r="X12" s="119">
        <f>W12</f>
        <v>0</v>
      </c>
      <c r="Y12" s="123"/>
      <c r="Z12" s="107">
        <f>IF(Y12="si",1.5,0)</f>
        <v>0</v>
      </c>
      <c r="AA12" s="123"/>
      <c r="AB12" s="107">
        <f>IF(AA12="si",3,0)</f>
        <v>0</v>
      </c>
      <c r="AC12" s="123"/>
      <c r="AD12" s="119">
        <f>IF(AC12="si",10,0)</f>
        <v>0</v>
      </c>
      <c r="AE12" s="126">
        <f>F12+H12+J12+L12+N12+P12+R12+T12+V12+X12+Z12+AB12+AD12</f>
        <v>78</v>
      </c>
      <c r="AF12" s="123"/>
      <c r="AG12" s="119">
        <f>IF(AF12="si",6,0)</f>
        <v>0</v>
      </c>
      <c r="AH12" s="123">
        <v>0</v>
      </c>
      <c r="AI12" s="107">
        <f>AH12*4</f>
        <v>0</v>
      </c>
      <c r="AJ12" s="118">
        <v>1</v>
      </c>
      <c r="AK12" s="119">
        <f>AJ12*3</f>
        <v>3</v>
      </c>
      <c r="AL12" s="123"/>
      <c r="AM12" s="107">
        <f>IF(AL12="si",6,0)</f>
        <v>0</v>
      </c>
      <c r="AN12" s="126">
        <f>AG12+AI12+AK12+AM12</f>
        <v>3</v>
      </c>
      <c r="AO12" s="123"/>
      <c r="AP12" s="107">
        <f>AO12*3</f>
        <v>0</v>
      </c>
      <c r="AQ12" s="123" t="s">
        <v>102</v>
      </c>
      <c r="AR12" s="119">
        <f>IF(AQ12="si",12,0)</f>
        <v>12</v>
      </c>
      <c r="AS12" s="123">
        <v>1</v>
      </c>
      <c r="AT12" s="107">
        <f>AS12*5</f>
        <v>5</v>
      </c>
      <c r="AU12" s="123"/>
      <c r="AV12" s="107">
        <f>AU12*3</f>
        <v>0</v>
      </c>
      <c r="AW12" s="123">
        <v>5</v>
      </c>
      <c r="AX12" s="107">
        <f>AW12</f>
        <v>5</v>
      </c>
      <c r="AY12" s="118"/>
      <c r="AZ12" s="119">
        <f>AY12*5</f>
        <v>0</v>
      </c>
      <c r="BA12" s="123"/>
      <c r="BB12" s="107">
        <f>IF(BA12="si",5,0)</f>
        <v>0</v>
      </c>
      <c r="BC12" s="123"/>
      <c r="BD12" s="107">
        <f>IF(BC12="si",1,0)</f>
        <v>0</v>
      </c>
      <c r="BE12" s="127">
        <f>SUM(AP12+AR12+AT12+AV12+AX12+AZ12+BB12+BD12)</f>
        <v>22</v>
      </c>
      <c r="BF12" s="128">
        <f>AE12+AN12+BE12</f>
        <v>103</v>
      </c>
      <c r="BG12" s="131"/>
      <c r="BH12" s="133"/>
      <c r="BI12" s="132"/>
    </row>
    <row r="13" spans="1:61" s="142" customFormat="1" ht="13.5" customHeight="1">
      <c r="A13" s="140" t="s">
        <v>111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</row>
    <row r="14" spans="1:61" s="104" customFormat="1" ht="13.5">
      <c r="A14" s="120">
        <v>1</v>
      </c>
      <c r="B14" s="121" t="s">
        <v>109</v>
      </c>
      <c r="C14" s="121" t="s">
        <v>110</v>
      </c>
      <c r="D14" s="122">
        <v>63</v>
      </c>
      <c r="E14" s="118">
        <v>4</v>
      </c>
      <c r="F14" s="119">
        <f>E14*6</f>
        <v>24</v>
      </c>
      <c r="G14" s="123">
        <v>4</v>
      </c>
      <c r="H14" s="107">
        <v>24</v>
      </c>
      <c r="I14" s="118">
        <v>14</v>
      </c>
      <c r="J14" s="124">
        <v>40</v>
      </c>
      <c r="K14" s="123"/>
      <c r="L14" s="125"/>
      <c r="M14" s="123"/>
      <c r="N14" s="107"/>
      <c r="O14" s="123"/>
      <c r="P14" s="107">
        <v>0</v>
      </c>
      <c r="Q14" s="123"/>
      <c r="R14" s="107">
        <v>0</v>
      </c>
      <c r="S14" s="118"/>
      <c r="T14" s="119">
        <f>IF(S14&gt;5,10,S14*2)</f>
        <v>0</v>
      </c>
      <c r="U14" s="118"/>
      <c r="V14" s="119">
        <f>U14*3</f>
        <v>0</v>
      </c>
      <c r="W14" s="118"/>
      <c r="X14" s="119">
        <v>0</v>
      </c>
      <c r="Y14" s="123"/>
      <c r="Z14" s="107">
        <v>0</v>
      </c>
      <c r="AA14" s="123"/>
      <c r="AB14" s="107">
        <v>0</v>
      </c>
      <c r="AC14" s="123"/>
      <c r="AD14" s="119">
        <f>IF(AC14="si",10,0)</f>
        <v>0</v>
      </c>
      <c r="AE14" s="126">
        <f>F14+H14+J14+L14+N14+P14+R14+T14+V14+X14+Z14+AB14+AD14</f>
        <v>88</v>
      </c>
      <c r="AF14" s="123"/>
      <c r="AG14" s="119">
        <v>0</v>
      </c>
      <c r="AH14" s="123"/>
      <c r="AI14" s="107">
        <f>AH14*4</f>
        <v>0</v>
      </c>
      <c r="AJ14" s="118">
        <v>1</v>
      </c>
      <c r="AK14" s="119">
        <f>AJ14*3</f>
        <v>3</v>
      </c>
      <c r="AL14" s="123"/>
      <c r="AM14" s="107">
        <v>0</v>
      </c>
      <c r="AN14" s="126">
        <f>AG14+AI14+AK14+AM14</f>
        <v>3</v>
      </c>
      <c r="AO14" s="123"/>
      <c r="AP14" s="107">
        <v>0</v>
      </c>
      <c r="AQ14" s="123"/>
      <c r="AR14" s="119">
        <f>IF(AQ14="si",12,0)</f>
        <v>0</v>
      </c>
      <c r="AS14" s="123">
        <v>1</v>
      </c>
      <c r="AT14" s="107">
        <f>AS14*5</f>
        <v>5</v>
      </c>
      <c r="AU14" s="123"/>
      <c r="AV14" s="107">
        <f>AU14*3</f>
        <v>0</v>
      </c>
      <c r="AW14" s="123">
        <v>5</v>
      </c>
      <c r="AX14" s="107">
        <f>AW14</f>
        <v>5</v>
      </c>
      <c r="AY14" s="118"/>
      <c r="AZ14" s="119">
        <v>0</v>
      </c>
      <c r="BA14" s="123"/>
      <c r="BB14" s="107">
        <v>0</v>
      </c>
      <c r="BC14" s="123"/>
      <c r="BD14" s="107">
        <v>0</v>
      </c>
      <c r="BE14" s="127">
        <f>SUM(AP14+AR14+AT14+AV14+AX14+AZ14+BB14+BD14)</f>
        <v>10</v>
      </c>
      <c r="BF14" s="128">
        <f>AE14+AN14+BE14</f>
        <v>101</v>
      </c>
      <c r="BG14" s="131"/>
      <c r="BH14" s="133"/>
      <c r="BI14" s="132"/>
    </row>
    <row r="15" spans="1:61" s="142" customFormat="1" ht="13.5" customHeight="1">
      <c r="A15" s="140" t="s">
        <v>112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</row>
    <row r="16" spans="1:61" s="104" customFormat="1" ht="13.5">
      <c r="A16" s="120">
        <v>1</v>
      </c>
      <c r="B16" s="121" t="s">
        <v>113</v>
      </c>
      <c r="C16" s="121" t="s">
        <v>114</v>
      </c>
      <c r="D16" s="122">
        <v>70</v>
      </c>
      <c r="E16" s="118">
        <v>14</v>
      </c>
      <c r="F16" s="119">
        <f>E16*6</f>
        <v>84</v>
      </c>
      <c r="G16" s="123"/>
      <c r="H16" s="107"/>
      <c r="I16" s="118">
        <v>1</v>
      </c>
      <c r="J16" s="124">
        <v>3</v>
      </c>
      <c r="K16" s="123"/>
      <c r="L16" s="125"/>
      <c r="M16" s="123"/>
      <c r="N16" s="107"/>
      <c r="O16" s="123"/>
      <c r="P16" s="107">
        <v>0</v>
      </c>
      <c r="Q16" s="123"/>
      <c r="R16" s="107">
        <v>0</v>
      </c>
      <c r="S16" s="118">
        <v>5</v>
      </c>
      <c r="T16" s="119">
        <f>IF(S16&gt;5,10,S16*2)</f>
        <v>10</v>
      </c>
      <c r="U16" s="118">
        <v>5</v>
      </c>
      <c r="V16" s="119">
        <f>U16*3</f>
        <v>15</v>
      </c>
      <c r="W16" s="118"/>
      <c r="X16" s="119">
        <v>0</v>
      </c>
      <c r="Y16" s="123"/>
      <c r="Z16" s="107">
        <v>0</v>
      </c>
      <c r="AA16" s="123"/>
      <c r="AB16" s="107">
        <v>0</v>
      </c>
      <c r="AC16" s="123"/>
      <c r="AD16" s="119">
        <f>IF(AC16="si",10,0)</f>
        <v>0</v>
      </c>
      <c r="AE16" s="126">
        <f>F16+H16+J16+L16+N16+P16+R16+T16+V16+X16+Z16+AB16+AD16</f>
        <v>112</v>
      </c>
      <c r="AF16" s="123"/>
      <c r="AG16" s="119">
        <v>0</v>
      </c>
      <c r="AH16" s="123">
        <v>1</v>
      </c>
      <c r="AI16" s="107">
        <f>AH16*4</f>
        <v>4</v>
      </c>
      <c r="AJ16" s="118">
        <v>1</v>
      </c>
      <c r="AK16" s="119">
        <f>AJ16*3</f>
        <v>3</v>
      </c>
      <c r="AL16" s="123"/>
      <c r="AM16" s="107">
        <v>0</v>
      </c>
      <c r="AN16" s="126">
        <f>AG16+AI16+AK16+AM16</f>
        <v>7</v>
      </c>
      <c r="AO16" s="123"/>
      <c r="AP16" s="107">
        <v>0</v>
      </c>
      <c r="AQ16" s="123" t="s">
        <v>102</v>
      </c>
      <c r="AR16" s="119">
        <f>IF(AQ16="si",12,0)</f>
        <v>12</v>
      </c>
      <c r="AS16" s="123"/>
      <c r="AT16" s="107">
        <v>0</v>
      </c>
      <c r="AU16" s="123"/>
      <c r="AV16" s="107">
        <f>AU16*3</f>
        <v>0</v>
      </c>
      <c r="AW16" s="123">
        <v>1</v>
      </c>
      <c r="AX16" s="107">
        <f>AW16</f>
        <v>1</v>
      </c>
      <c r="AY16" s="118"/>
      <c r="AZ16" s="119">
        <v>0</v>
      </c>
      <c r="BA16" s="123"/>
      <c r="BB16" s="107">
        <v>0</v>
      </c>
      <c r="BC16" s="123"/>
      <c r="BD16" s="107">
        <v>0</v>
      </c>
      <c r="BE16" s="127">
        <f>SUM(AP16+AR16+AT16+AV16+AX16+AZ16+BB16+BD16)</f>
        <v>13</v>
      </c>
      <c r="BF16" s="128">
        <f>AE16+AN16+BE16</f>
        <v>132</v>
      </c>
      <c r="BG16" s="131"/>
      <c r="BH16" s="133"/>
      <c r="BI16" s="132"/>
    </row>
    <row r="17" spans="1:58" s="103" customFormat="1" ht="13.5">
      <c r="A17" s="76"/>
      <c r="B17" s="108"/>
      <c r="C17" s="108"/>
      <c r="D17" s="109"/>
      <c r="E17" s="106"/>
      <c r="F17" s="93"/>
      <c r="G17" s="109"/>
      <c r="H17" s="94"/>
      <c r="I17" s="106"/>
      <c r="J17" s="95"/>
      <c r="K17" s="109"/>
      <c r="L17" s="96"/>
      <c r="M17" s="109"/>
      <c r="N17" s="94"/>
      <c r="O17" s="109"/>
      <c r="P17" s="94"/>
      <c r="Q17" s="109"/>
      <c r="R17" s="94"/>
      <c r="S17" s="106"/>
      <c r="T17" s="93"/>
      <c r="U17" s="106"/>
      <c r="V17" s="93"/>
      <c r="W17" s="106"/>
      <c r="X17" s="93"/>
      <c r="Y17" s="109"/>
      <c r="Z17" s="94"/>
      <c r="AA17" s="109"/>
      <c r="AB17" s="94"/>
      <c r="AC17" s="109"/>
      <c r="AD17" s="93"/>
      <c r="AE17" s="93"/>
      <c r="AF17" s="109"/>
      <c r="AG17" s="93"/>
      <c r="AH17" s="109"/>
      <c r="AI17" s="94"/>
      <c r="AJ17" s="106"/>
      <c r="AK17" s="93"/>
      <c r="AL17" s="109"/>
      <c r="AM17" s="94"/>
      <c r="AN17" s="93"/>
      <c r="AO17" s="109"/>
      <c r="AP17" s="94"/>
      <c r="AQ17" s="109"/>
      <c r="AR17" s="93"/>
      <c r="AS17" s="109"/>
      <c r="AT17" s="94"/>
      <c r="AU17" s="109"/>
      <c r="AV17" s="94"/>
      <c r="AW17" s="109"/>
      <c r="AX17" s="94"/>
      <c r="AY17" s="106"/>
      <c r="AZ17" s="93"/>
      <c r="BA17" s="109"/>
      <c r="BB17" s="94"/>
      <c r="BC17" s="109"/>
      <c r="BD17" s="94"/>
      <c r="BE17" s="96"/>
      <c r="BF17" s="97"/>
    </row>
    <row r="18" spans="1:61" s="98" customFormat="1" ht="13.5">
      <c r="A18" s="76"/>
      <c r="B18" s="108"/>
      <c r="C18" s="108"/>
      <c r="D18" s="109"/>
      <c r="E18" s="106"/>
      <c r="F18" s="93"/>
      <c r="G18" s="109"/>
      <c r="H18" s="94"/>
      <c r="I18" s="106"/>
      <c r="J18" s="95"/>
      <c r="K18" s="109"/>
      <c r="L18" s="96"/>
      <c r="M18" s="109"/>
      <c r="N18" s="94"/>
      <c r="O18" s="109"/>
      <c r="P18" s="94"/>
      <c r="Q18" s="109"/>
      <c r="R18" s="94"/>
      <c r="S18" s="106"/>
      <c r="T18" s="93"/>
      <c r="U18" s="106"/>
      <c r="V18" s="93"/>
      <c r="W18" s="106"/>
      <c r="X18" s="93"/>
      <c r="Y18" s="109"/>
      <c r="Z18" s="94"/>
      <c r="AA18" s="109"/>
      <c r="AB18" s="94"/>
      <c r="AC18" s="109"/>
      <c r="AD18" s="93"/>
      <c r="AE18" s="93"/>
      <c r="AF18" s="109" t="s">
        <v>93</v>
      </c>
      <c r="AG18" s="93"/>
      <c r="AH18" s="109"/>
      <c r="AI18" s="94"/>
      <c r="AJ18" s="106"/>
      <c r="AK18" s="93"/>
      <c r="AL18" s="109"/>
      <c r="AM18" s="94"/>
      <c r="AN18" s="93"/>
      <c r="AO18" s="109"/>
      <c r="AP18" s="94"/>
      <c r="AQ18" s="109"/>
      <c r="AR18" s="93"/>
      <c r="AS18" s="109"/>
      <c r="AT18" s="94"/>
      <c r="AU18" s="109"/>
      <c r="AV18" s="94"/>
      <c r="AW18" s="109"/>
      <c r="AX18" s="94"/>
      <c r="AY18" s="106"/>
      <c r="AZ18" s="93"/>
      <c r="BA18" s="109"/>
      <c r="BB18" s="94"/>
      <c r="BC18" s="109"/>
      <c r="BD18" s="94"/>
      <c r="BE18" s="96"/>
      <c r="BF18" s="97"/>
      <c r="BH18" s="103"/>
      <c r="BI18" s="103"/>
    </row>
    <row r="19" spans="1:14" ht="15">
      <c r="A19" s="105"/>
      <c r="B19" s="87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53" ht="15">
      <c r="A20" s="80" t="s">
        <v>94</v>
      </c>
      <c r="B20" s="72"/>
      <c r="C20" s="81"/>
      <c r="D20" s="7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83"/>
      <c r="X20" s="83"/>
      <c r="Y20" s="83"/>
      <c r="Z20" s="83"/>
      <c r="AA20" s="74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6"/>
      <c r="AZ20" s="6"/>
      <c r="BA20" s="6"/>
    </row>
    <row r="21" spans="1:53" ht="15">
      <c r="A21" s="73" t="s">
        <v>95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6"/>
      <c r="AZ21" s="6"/>
      <c r="BA21" s="6"/>
    </row>
    <row r="22" spans="1:50" ht="15">
      <c r="A22" s="75" t="s">
        <v>96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</row>
    <row r="23" spans="1:50" ht="15">
      <c r="A23" s="85" t="s">
        <v>89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</row>
    <row r="24" spans="1:59" ht="15">
      <c r="A24" s="85" t="s">
        <v>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BE24" s="74"/>
      <c r="BF24" s="74"/>
      <c r="BG24" s="76"/>
    </row>
    <row r="25" spans="1:59" ht="15">
      <c r="A25" s="85" t="s">
        <v>91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BE25" s="74"/>
      <c r="BF25" s="74"/>
      <c r="BG25" s="77"/>
    </row>
    <row r="26" spans="1:59" ht="15">
      <c r="A26" s="85" t="s">
        <v>106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BE26" s="74"/>
      <c r="BF26" s="74"/>
      <c r="BG26" s="76"/>
    </row>
    <row r="27" spans="1:59" ht="15">
      <c r="A27" s="84"/>
      <c r="B27" s="85" t="s">
        <v>97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BE27" s="74"/>
      <c r="BF27" s="74"/>
      <c r="BG27" s="77"/>
    </row>
    <row r="28" spans="1:59" ht="13.5">
      <c r="A28" s="78"/>
      <c r="B28" s="79"/>
      <c r="C28" s="79"/>
      <c r="D28" s="86"/>
      <c r="E28" s="76"/>
      <c r="F28" s="74"/>
      <c r="G28" s="76"/>
      <c r="H28" s="74"/>
      <c r="I28" s="74"/>
      <c r="J28" s="74"/>
      <c r="K28" s="76"/>
      <c r="L28" s="74"/>
      <c r="M28" s="74"/>
      <c r="N28" s="74"/>
      <c r="O28" s="76"/>
      <c r="P28" s="74"/>
      <c r="Q28" s="76"/>
      <c r="R28" s="74"/>
      <c r="S28" s="76"/>
      <c r="T28" s="74"/>
      <c r="U28" s="76"/>
      <c r="V28" s="74"/>
      <c r="W28" s="74"/>
      <c r="X28" s="74"/>
      <c r="Y28" s="76"/>
      <c r="Z28" s="74"/>
      <c r="AA28" s="76"/>
      <c r="AB28" s="74"/>
      <c r="AC28" s="74"/>
      <c r="AD28" s="74"/>
      <c r="AE28" s="74"/>
      <c r="AF28" s="76"/>
      <c r="AG28" s="74"/>
      <c r="AH28" s="76"/>
      <c r="AI28" s="74"/>
      <c r="AJ28" s="76"/>
      <c r="AK28" s="74"/>
      <c r="AL28" s="76"/>
      <c r="AM28" s="74"/>
      <c r="AN28" s="74"/>
      <c r="AO28" s="76"/>
      <c r="AP28" s="74"/>
      <c r="AQ28" s="76"/>
      <c r="AR28" s="74"/>
      <c r="AS28" s="76"/>
      <c r="AT28" s="74"/>
      <c r="AU28" s="76"/>
      <c r="AV28" s="74"/>
      <c r="AW28" s="76"/>
      <c r="AX28" s="74"/>
      <c r="AY28" s="76"/>
      <c r="AZ28" s="74"/>
      <c r="BA28" s="76"/>
      <c r="BB28" s="74"/>
      <c r="BE28" s="74"/>
      <c r="BF28" s="74"/>
      <c r="BG28" s="76"/>
    </row>
    <row r="29" spans="1:59" ht="13.5">
      <c r="A29" s="78"/>
      <c r="B29" s="79"/>
      <c r="C29" s="79"/>
      <c r="D29" s="86"/>
      <c r="E29" s="76"/>
      <c r="F29" s="74"/>
      <c r="G29" s="76"/>
      <c r="H29" s="74"/>
      <c r="I29" s="74"/>
      <c r="J29" s="74"/>
      <c r="K29" s="76"/>
      <c r="L29" s="74"/>
      <c r="M29" s="74"/>
      <c r="N29" s="74"/>
      <c r="O29" s="76"/>
      <c r="P29" s="74"/>
      <c r="Q29" s="76"/>
      <c r="R29" s="74"/>
      <c r="S29" s="76"/>
      <c r="T29" s="74"/>
      <c r="U29" s="76"/>
      <c r="V29" s="74"/>
      <c r="W29" s="74"/>
      <c r="X29" s="74"/>
      <c r="Y29" s="76"/>
      <c r="Z29" s="74"/>
      <c r="AA29" s="76"/>
      <c r="AB29" s="74"/>
      <c r="AC29" s="74"/>
      <c r="AD29" s="74"/>
      <c r="AE29" s="74"/>
      <c r="AF29" s="76"/>
      <c r="AG29" s="74"/>
      <c r="AH29" s="76"/>
      <c r="AI29" s="74"/>
      <c r="AJ29" s="76"/>
      <c r="AK29" s="74"/>
      <c r="AL29" s="76"/>
      <c r="AM29" s="74"/>
      <c r="AN29" s="74"/>
      <c r="AO29" s="76"/>
      <c r="AP29" s="74"/>
      <c r="AQ29" s="76"/>
      <c r="AR29" s="74"/>
      <c r="AS29" s="76"/>
      <c r="AT29" s="74"/>
      <c r="AU29" s="76"/>
      <c r="AV29" s="74"/>
      <c r="AW29" s="76"/>
      <c r="AX29" s="74"/>
      <c r="AY29" s="76"/>
      <c r="AZ29" s="74"/>
      <c r="BA29" s="76"/>
      <c r="BB29" s="74"/>
      <c r="BE29" s="74"/>
      <c r="BF29" s="74"/>
      <c r="BG29" s="76"/>
    </row>
    <row r="30" spans="1:59" ht="14.25" customHeight="1">
      <c r="A30" s="76"/>
      <c r="B30" s="117" t="s">
        <v>105</v>
      </c>
      <c r="C30" s="79"/>
      <c r="D30" s="86"/>
      <c r="E30" s="76"/>
      <c r="F30" s="74"/>
      <c r="G30" s="76"/>
      <c r="H30" s="74"/>
      <c r="I30" s="74"/>
      <c r="J30" s="74"/>
      <c r="K30" s="76"/>
      <c r="L30" s="74"/>
      <c r="M30" s="74"/>
      <c r="N30" s="74"/>
      <c r="O30" s="76"/>
      <c r="P30" s="74"/>
      <c r="Q30" s="76"/>
      <c r="R30" s="74"/>
      <c r="S30" s="76"/>
      <c r="T30" s="74"/>
      <c r="U30" s="76"/>
      <c r="V30" s="74"/>
      <c r="W30" s="74"/>
      <c r="X30" s="74"/>
      <c r="Y30" s="76"/>
      <c r="Z30" s="74"/>
      <c r="AA30" s="76"/>
      <c r="AB30" s="74"/>
      <c r="AC30" s="74"/>
      <c r="AD30" s="74"/>
      <c r="AE30" s="74"/>
      <c r="AF30" s="76"/>
      <c r="AG30" s="74"/>
      <c r="AH30" s="76"/>
      <c r="AI30" s="74"/>
      <c r="AJ30" s="76"/>
      <c r="AK30" s="74"/>
      <c r="AL30" s="76"/>
      <c r="AM30" s="74"/>
      <c r="AN30" s="10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74"/>
      <c r="BG30" s="77"/>
    </row>
    <row r="31" spans="1:39" s="104" customFormat="1" ht="13.5">
      <c r="A31" s="76"/>
      <c r="B31" s="115"/>
      <c r="C31" s="7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74"/>
      <c r="AI31" s="76"/>
      <c r="AJ31" s="74"/>
      <c r="AK31" s="74"/>
      <c r="AL31" s="74"/>
      <c r="AM31" s="114"/>
    </row>
    <row r="32" spans="1:54" ht="12.75">
      <c r="A32" s="76"/>
      <c r="B32" s="79"/>
      <c r="C32" s="79"/>
      <c r="D32" s="76" t="s">
        <v>92</v>
      </c>
      <c r="E32" s="76"/>
      <c r="F32" s="74"/>
      <c r="G32" s="76"/>
      <c r="H32" s="74"/>
      <c r="I32" s="74"/>
      <c r="J32" s="74"/>
      <c r="K32" s="76"/>
      <c r="L32" s="74"/>
      <c r="M32" s="74"/>
      <c r="N32" s="74"/>
      <c r="O32" s="76"/>
      <c r="P32" s="74"/>
      <c r="Q32" s="76"/>
      <c r="R32" s="74"/>
      <c r="S32" s="76"/>
      <c r="T32" s="74"/>
      <c r="U32" s="76"/>
      <c r="V32" s="74"/>
      <c r="W32" s="74"/>
      <c r="X32" s="74"/>
      <c r="Y32" s="76"/>
      <c r="Z32" s="74"/>
      <c r="AA32" s="76"/>
      <c r="AB32" s="74"/>
      <c r="AC32" s="74"/>
      <c r="AD32" s="74"/>
      <c r="AE32" s="74"/>
      <c r="AF32" s="76"/>
      <c r="AG32" s="74"/>
      <c r="AH32" s="76"/>
      <c r="AI32" s="74"/>
      <c r="AJ32" s="76"/>
      <c r="AK32" s="74"/>
      <c r="AL32" s="76"/>
      <c r="AM32" s="74"/>
      <c r="AN32" s="74"/>
      <c r="AO32" s="76"/>
      <c r="AP32" s="74"/>
      <c r="AQ32" s="76"/>
      <c r="AR32" s="74"/>
      <c r="AS32" s="76"/>
      <c r="AT32" s="74"/>
      <c r="AU32" s="76"/>
      <c r="AV32" s="74"/>
      <c r="AW32" s="76"/>
      <c r="AX32" s="74"/>
      <c r="AY32" s="76"/>
      <c r="AZ32" s="74"/>
      <c r="BA32" s="76"/>
      <c r="BB32" s="74"/>
    </row>
    <row r="33" spans="1:54" ht="12.75">
      <c r="A33" s="76"/>
      <c r="B33" s="79"/>
      <c r="C33" s="79"/>
      <c r="D33" s="76"/>
      <c r="E33" s="76"/>
      <c r="F33" s="74"/>
      <c r="G33" s="76"/>
      <c r="H33" s="74"/>
      <c r="I33" s="74"/>
      <c r="J33" s="74"/>
      <c r="K33" s="76"/>
      <c r="L33" s="74"/>
      <c r="M33" s="74"/>
      <c r="N33" s="74"/>
      <c r="O33" s="76"/>
      <c r="P33" s="74"/>
      <c r="Q33" s="76"/>
      <c r="R33" s="74"/>
      <c r="S33" s="76"/>
      <c r="T33" s="74"/>
      <c r="U33" s="76"/>
      <c r="V33" s="74"/>
      <c r="W33" s="74"/>
      <c r="X33" s="74"/>
      <c r="Y33" s="76"/>
      <c r="Z33" s="74"/>
      <c r="AA33" s="76"/>
      <c r="AB33" s="74"/>
      <c r="AC33" s="74"/>
      <c r="AD33" s="74"/>
      <c r="AE33" s="74"/>
      <c r="AF33" s="76"/>
      <c r="AG33" s="74"/>
      <c r="AH33" s="76"/>
      <c r="AI33" s="74"/>
      <c r="AJ33" s="76"/>
      <c r="AK33" s="74"/>
      <c r="AL33" s="76"/>
      <c r="AM33" s="74"/>
      <c r="AN33" s="74"/>
      <c r="AO33" s="76"/>
      <c r="AP33" s="74"/>
      <c r="AQ33" s="76"/>
      <c r="AR33" s="74"/>
      <c r="AS33" s="76"/>
      <c r="AT33" s="74"/>
      <c r="AU33" s="76"/>
      <c r="AV33" s="74"/>
      <c r="AW33" s="76"/>
      <c r="AX33" s="74"/>
      <c r="AY33" s="76"/>
      <c r="AZ33" s="74"/>
      <c r="BA33" s="76"/>
      <c r="BB33" s="74"/>
    </row>
    <row r="34" spans="1:54" ht="15">
      <c r="A34" s="143" t="s">
        <v>121</v>
      </c>
      <c r="B34" s="143"/>
      <c r="C34" s="143"/>
      <c r="D34" s="143"/>
      <c r="E34" s="143"/>
      <c r="F34" s="143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84" t="s">
        <v>122</v>
      </c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76"/>
      <c r="AL34" s="76"/>
      <c r="AM34" s="76"/>
      <c r="AN34" s="76"/>
      <c r="AO34" s="87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4"/>
      <c r="BA34" s="76"/>
      <c r="BB34" s="74"/>
    </row>
    <row r="35" spans="1:54" ht="15">
      <c r="A35" s="134"/>
      <c r="B35" s="134"/>
      <c r="C35" s="134"/>
      <c r="D35" s="134"/>
      <c r="E35" s="134"/>
      <c r="F35" s="134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t="s">
        <v>123</v>
      </c>
      <c r="AK35" s="76"/>
      <c r="AL35" s="76"/>
      <c r="AM35" s="76"/>
      <c r="AN35" s="76"/>
      <c r="AO35" s="87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4"/>
      <c r="BA35" s="76"/>
      <c r="BB35" s="74"/>
    </row>
    <row r="36" spans="1:54" ht="15">
      <c r="A36" s="134"/>
      <c r="B36" s="134"/>
      <c r="C36" s="134"/>
      <c r="D36" s="134"/>
      <c r="E36" s="134"/>
      <c r="F36" s="134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t="s">
        <v>124</v>
      </c>
      <c r="AK36" s="76"/>
      <c r="AL36" s="76"/>
      <c r="AM36" s="76"/>
      <c r="AN36" s="76"/>
      <c r="AO36" s="87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4"/>
      <c r="BA36" s="76"/>
      <c r="BB36" s="74"/>
    </row>
    <row r="37" spans="1:54" ht="15">
      <c r="A37" s="134"/>
      <c r="B37" s="134"/>
      <c r="C37" s="134"/>
      <c r="D37" s="134"/>
      <c r="E37" s="134"/>
      <c r="F37" s="134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87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4"/>
      <c r="BA37" s="76"/>
      <c r="BB37" s="74"/>
    </row>
    <row r="38" spans="1:54" ht="15">
      <c r="A38" s="134"/>
      <c r="B38" s="134"/>
      <c r="C38" s="134"/>
      <c r="D38" s="134"/>
      <c r="E38" s="134"/>
      <c r="F38" s="134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87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4"/>
      <c r="BA38" s="76"/>
      <c r="BB38" s="74"/>
    </row>
    <row r="39" spans="1:54" ht="15">
      <c r="A39" s="134"/>
      <c r="B39" s="134"/>
      <c r="C39" s="134"/>
      <c r="D39" s="134"/>
      <c r="E39" s="134"/>
      <c r="F39" s="134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87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4"/>
      <c r="BA39" s="76"/>
      <c r="BB39" s="74"/>
    </row>
    <row r="40" spans="1:54" ht="15">
      <c r="A40" s="134"/>
      <c r="B40" s="134"/>
      <c r="C40" s="134"/>
      <c r="D40" s="134"/>
      <c r="E40" s="134"/>
      <c r="F40" s="134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87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4"/>
      <c r="BA40" s="76"/>
      <c r="BB40" s="74"/>
    </row>
    <row r="41" spans="1:50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</row>
  </sheetData>
  <sheetProtection/>
  <mergeCells count="13">
    <mergeCell ref="A13:IV13"/>
    <mergeCell ref="BH2:BH5"/>
    <mergeCell ref="A9:IV9"/>
    <mergeCell ref="BI2:BI5"/>
    <mergeCell ref="BF2:BF5"/>
    <mergeCell ref="A15:IV15"/>
    <mergeCell ref="A34:F34"/>
    <mergeCell ref="A2:A5"/>
    <mergeCell ref="B2:B5"/>
    <mergeCell ref="C2:C5"/>
    <mergeCell ref="D2:D5"/>
    <mergeCell ref="A7:IV7"/>
    <mergeCell ref="A11:IV11"/>
  </mergeCells>
  <printOptions/>
  <pageMargins left="0.18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2015-03-30T13:05:15Z</cp:lastPrinted>
  <dcterms:created xsi:type="dcterms:W3CDTF">2005-03-02T11:14:51Z</dcterms:created>
  <dcterms:modified xsi:type="dcterms:W3CDTF">2016-05-09T14:22:13Z</dcterms:modified>
  <cp:category/>
  <cp:version/>
  <cp:contentType/>
  <cp:contentStatus/>
</cp:coreProperties>
</file>