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838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'Foglio1'!$A$1:$BH$30</definedName>
  </definedNames>
  <calcPr fullCalcOnLoad="1"/>
</workbook>
</file>

<file path=xl/sharedStrings.xml><?xml version="1.0" encoding="utf-8"?>
<sst xmlns="http://schemas.openxmlformats.org/spreadsheetml/2006/main" count="147" uniqueCount="118">
  <si>
    <t xml:space="preserve">                                       I -  A  N  Z  I  A  N  I  T  A'    D I     S   E   R   V  I  Z  I  O</t>
  </si>
  <si>
    <t>II - ESIGENZE DI FAMIGLIA</t>
  </si>
  <si>
    <t xml:space="preserve">         III -  T I T O L I     G E N E R A L I</t>
  </si>
  <si>
    <t xml:space="preserve">A </t>
  </si>
  <si>
    <t xml:space="preserve">     A1</t>
  </si>
  <si>
    <t>B</t>
  </si>
  <si>
    <t>B2</t>
  </si>
  <si>
    <t xml:space="preserve"> B + B2</t>
  </si>
  <si>
    <t xml:space="preserve">          B3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</si>
  <si>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</si>
  <si>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r>
      <t xml:space="preserve"> Co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</si>
  <si>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t xml:space="preserve">     C1</t>
  </si>
  <si>
    <t xml:space="preserve">     D</t>
  </si>
  <si>
    <t>A</t>
  </si>
  <si>
    <t>C</t>
  </si>
  <si>
    <t>D</t>
  </si>
  <si>
    <t>Ruolo</t>
  </si>
  <si>
    <t xml:space="preserve">  Ruolo p.i.</t>
  </si>
  <si>
    <t xml:space="preserve">  Pre-ruolo</t>
  </si>
  <si>
    <t xml:space="preserve"> Pre-ruol p.i.</t>
  </si>
  <si>
    <t>Ruolo ant.app.</t>
  </si>
  <si>
    <t>Specialista fino 97/98</t>
  </si>
  <si>
    <t xml:space="preserve">  Continuità scuola</t>
  </si>
  <si>
    <t>Cont.Comune</t>
  </si>
  <si>
    <t>Per un solo triennio</t>
  </si>
  <si>
    <t>Una tantum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</si>
  <si>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</si>
  <si>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</si>
  <si>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</si>
  <si>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</si>
  <si>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</si>
  <si>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Ruolo</t>
  </si>
  <si>
    <t>Ruolo Piccole isole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</si>
  <si>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</si>
  <si>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</si>
  <si>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</si>
  <si>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r>
      <t>Pre-ruolo su picc. isole (ricon. 4 int.+ 2/3)</t>
    </r>
    <r>
      <rPr>
        <sz val="9"/>
        <color indexed="10"/>
        <rFont val="Arial"/>
        <family val="2"/>
      </rPr>
      <t>**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</si>
  <si>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</si>
  <si>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r>
      <t xml:space="preserve">Ruolo ant. ruolo app.+ ruolo Sc.Mat.+ idem su picc. isole </t>
    </r>
    <r>
      <rPr>
        <sz val="9"/>
        <color indexed="10"/>
        <rFont val="Arial"/>
        <family val="2"/>
      </rPr>
      <t>***</t>
    </r>
  </si>
  <si>
    <t>Specialista nel plesso</t>
  </si>
  <si>
    <t>Specialista nel Circolo</t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</si>
  <si>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</si>
  <si>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</si>
  <si>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</si>
  <si>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</si>
  <si>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Specializzato per 1 triennio</t>
  </si>
  <si>
    <t>Specialista per 1 triennio</t>
  </si>
  <si>
    <t>Mancata presentaz. dom. trasf. per un triennio (dall' a.s. 2000/01)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</si>
  <si>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</si>
  <si>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</si>
  <si>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</si>
  <si>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</si>
  <si>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</si>
  <si>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</si>
  <si>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</si>
  <si>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</si>
  <si>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</si>
  <si>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</si>
  <si>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</si>
  <si>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</si>
  <si>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</si>
  <si>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</si>
  <si>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</si>
  <si>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post-Univ. </t>
    </r>
    <r>
      <rPr>
        <sz val="8"/>
        <color indexed="10"/>
        <rFont val="Arial"/>
        <family val="2"/>
      </rPr>
      <t>*</t>
    </r>
  </si>
  <si>
    <t>Corso di perfez.post-univ.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</si>
  <si>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</si>
  <si>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</si>
  <si>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</si>
  <si>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t>Aggiorn. formaz. Linguistica</t>
  </si>
  <si>
    <t>TOTALE PUNTI TITOLI GEN.</t>
  </si>
  <si>
    <t>TOTALE</t>
  </si>
  <si>
    <t>NOTE</t>
  </si>
  <si>
    <t>x 6</t>
  </si>
  <si>
    <t>**</t>
  </si>
  <si>
    <t xml:space="preserve">x 3 </t>
  </si>
  <si>
    <t>x 0,5</t>
  </si>
  <si>
    <t xml:space="preserve">x 1 </t>
  </si>
  <si>
    <t xml:space="preserve">x 2 </t>
  </si>
  <si>
    <t>+1,5</t>
  </si>
  <si>
    <t>+3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</si>
  <si>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</si>
  <si>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</si>
  <si>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</si>
  <si>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</si>
  <si>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</si>
  <si>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</si>
  <si>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</si>
  <si>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</si>
  <si>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+1</t>
  </si>
  <si>
    <t xml:space="preserve">    prestati in ruolo diverso da quello di appartenenza e valutati o riconosciuti (o riconoscibili) per intero ai fini giuridici ed economici nella carriera di </t>
  </si>
  <si>
    <t xml:space="preserve">    attuale appartenenza. Tale anzianità comprende anche il servizio di ruolo prestato nella scuola dell'infanzia da valutare nella stessa misura </t>
  </si>
  <si>
    <t xml:space="preserve">    dei servizi prestati nella scuola primaria.    </t>
  </si>
  <si>
    <t xml:space="preserve">       </t>
  </si>
  <si>
    <t xml:space="preserve">   IL DIRIGENTE SCOLASTICO</t>
  </si>
  <si>
    <r>
      <t xml:space="preserve">  * </t>
    </r>
    <r>
      <rPr>
        <sz val="12"/>
        <rFont val="Arial"/>
        <family val="2"/>
      </rPr>
      <t>Tale istruzione si riferisce al possesso dei titoli valutabili indicati nella casella bianca successiva (a destra).</t>
    </r>
  </si>
  <si>
    <r>
      <t xml:space="preserve">** </t>
    </r>
    <r>
      <rPr>
        <sz val="12"/>
        <rFont val="Arial"/>
        <family val="2"/>
      </rPr>
      <t>Agli anni pre-ruolo di cui alle lettere B e B2 si attribuiscono 3 punti per ogni anno dei primi  4 anni e 2 punti (2/3 x 3 = 2) per ciascuno dei restanti anni.</t>
    </r>
  </si>
  <si>
    <r>
      <t xml:space="preserve">*** </t>
    </r>
    <r>
      <rPr>
        <sz val="12"/>
        <rFont val="Arial"/>
        <family val="2"/>
      </rPr>
      <t xml:space="preserve">Il ruolo di cui alle lettere </t>
    </r>
    <r>
      <rPr>
        <sz val="12"/>
        <color indexed="10"/>
        <rFont val="Arial"/>
        <family val="2"/>
      </rPr>
      <t>B + B2</t>
    </r>
    <r>
      <rPr>
        <sz val="12"/>
        <rFont val="Arial"/>
        <family val="2"/>
      </rPr>
      <t xml:space="preserve"> comprende gli anni di ruolo anteriori alla nomina nel ruolo di appartenenza non coperti da effettivo servizio ovvero</t>
    </r>
  </si>
  <si>
    <r>
      <t xml:space="preserve">     Il punteggio di cui alla lettera Co)  </t>
    </r>
    <r>
      <rPr>
        <sz val="12"/>
        <color indexed="10"/>
        <rFont val="Arial"/>
        <family val="2"/>
      </rPr>
      <t>non é cumulabile per lo stesso anno scolastico</t>
    </r>
    <r>
      <rPr>
        <sz val="12"/>
        <rFont val="Arial"/>
        <family val="2"/>
      </rPr>
      <t xml:space="preserve"> con quello previsto dalla lettera C).</t>
    </r>
  </si>
  <si>
    <t>SI</t>
  </si>
  <si>
    <t>RIZZO</t>
  </si>
  <si>
    <t>CLAUDIO</t>
  </si>
  <si>
    <t xml:space="preserve">     MATEMATICA A059</t>
  </si>
  <si>
    <t xml:space="preserve">     MATERIE LETTERARIE A043</t>
  </si>
  <si>
    <t>ROBERTI ERNESTINA MANUELA</t>
  </si>
  <si>
    <r>
      <t>(</t>
    </r>
    <r>
      <rPr>
        <sz val="12"/>
        <color indexed="10"/>
        <rFont val="Arial"/>
        <family val="2"/>
      </rPr>
      <t>5bis</t>
    </r>
    <r>
      <rPr>
        <sz val="12"/>
        <rFont val="Arial"/>
        <family val="2"/>
      </rPr>
      <t xml:space="preserve">) si riferisce alla nota (5bis), cui rinvia, per i TRASFERIMENTI D’UFFICIO, L'ALLEGATO D - TABELLA A) - ANZIANITA' DI SERVIZIO - lett. C del C.C.N.I. 2015/16.  </t>
    </r>
  </si>
  <si>
    <t>Dott.ssa Roberta Ferrari</t>
  </si>
  <si>
    <t>CAPPUCCIO</t>
  </si>
  <si>
    <t>FRANCESCA</t>
  </si>
  <si>
    <t>E</t>
  </si>
  <si>
    <t>F</t>
  </si>
  <si>
    <t>G</t>
  </si>
  <si>
    <t xml:space="preserve"> *N.B.:Se B+ C+D+E+F+G&gt;10  =10</t>
  </si>
  <si>
    <t>LE DOCENTI ROTELLA ROSINA E MASI MIRIAM (SOSTEGNO) NON VENGONO INSERITE IN GRADUATORIA PERCHE' BENEFICIARIE DELLA LEGGE 104</t>
  </si>
  <si>
    <t xml:space="preserve">  MATERIE LETTERARIE A043      DOCENTE  ENTRATA  PER TRASFERIMENTO IN DATA 1/09/2015</t>
  </si>
  <si>
    <t>Serrastretta,  18/05/2016</t>
  </si>
  <si>
    <t>LA  PRESENTE GRADUATORIA E' DEFINITIVA,  AVVERSO LA STESSA E' ESPERIBILE RICORSO AL T.A.R. O RICORSO STRAORDINARIO AL CAPO DELLO STATO, SECONDO LA NORMATIVA VIGENTE.</t>
  </si>
  <si>
    <r>
      <t>GRADUATORIA DI CIRCOLO</t>
    </r>
    <r>
      <rPr>
        <sz val="10"/>
        <rFont val="Arial"/>
        <family val="0"/>
      </rPr>
      <t xml:space="preserve"> per l'individuazione di DOCENTI eventuali soprannumerari - A.S. 2016/2017 (</t>
    </r>
    <r>
      <rPr>
        <b/>
        <i/>
        <sz val="10"/>
        <rFont val="Arial"/>
        <family val="2"/>
      </rPr>
      <t>posti di scuola Secondaria di I° Grado)  MIGLIUSO     PROT°  N.   2767      del  18/05/2016</t>
    </r>
  </si>
  <si>
    <t>Firma autografa sostituita a mezzo stampa art.3 Comma 2 D.Lgs n. 39/93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</si>
</sst>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65">
    <font>
      <sz val="10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0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/>
    </xf>
    <xf numFmtId="0" fontId="8" fillId="0" borderId="11" xfId="0" applyFont="1" applyBorder="1" applyAlignment="1" applyProtection="1">
      <alignment horizontal="left"/>
      <protection/>
    </xf>
    <xf numFmtId="0" fontId="9" fillId="33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10" fillId="33" borderId="11" xfId="0" applyFont="1" applyFill="1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12" fillId="33" borderId="11" xfId="0" applyFont="1" applyFill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13" fillId="33" borderId="15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3" borderId="19" xfId="0" applyFill="1" applyBorder="1" applyAlignment="1" applyProtection="1">
      <alignment horizontal="center"/>
      <protection/>
    </xf>
    <xf numFmtId="0" fontId="14" fillId="33" borderId="19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vertical="top"/>
      <protection/>
    </xf>
    <xf numFmtId="0" fontId="15" fillId="0" borderId="22" xfId="0" applyFont="1" applyBorder="1" applyAlignment="1" applyProtection="1">
      <alignment horizontal="centerContinuous" vertical="center"/>
      <protection/>
    </xf>
    <xf numFmtId="0" fontId="15" fillId="0" borderId="17" xfId="0" applyFont="1" applyBorder="1" applyAlignment="1" applyProtection="1">
      <alignment horizontal="centerContinuous" vertical="center"/>
      <protection/>
    </xf>
    <xf numFmtId="0" fontId="15" fillId="33" borderId="23" xfId="0" applyFont="1" applyFill="1" applyBorder="1" applyAlignment="1" applyProtection="1">
      <alignment horizontal="left" vertical="center"/>
      <protection/>
    </xf>
    <xf numFmtId="0" fontId="15" fillId="33" borderId="23" xfId="0" applyFont="1" applyFill="1" applyBorder="1" applyAlignment="1" applyProtection="1">
      <alignment horizontal="centerContinuous" vertical="center"/>
      <protection/>
    </xf>
    <xf numFmtId="0" fontId="16" fillId="33" borderId="23" xfId="0" applyFont="1" applyFill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centerContinuous" vertical="center"/>
      <protection/>
    </xf>
    <xf numFmtId="0" fontId="16" fillId="33" borderId="23" xfId="0" applyFont="1" applyFill="1" applyBorder="1" applyAlignment="1" applyProtection="1">
      <alignment horizontal="centerContinuous" vertical="center"/>
      <protection/>
    </xf>
    <xf numFmtId="0" fontId="15" fillId="33" borderId="17" xfId="0" applyFont="1" applyFill="1" applyBorder="1" applyAlignment="1" applyProtection="1">
      <alignment horizontal="centerContinuous" vertical="center"/>
      <protection/>
    </xf>
    <xf numFmtId="0" fontId="15" fillId="0" borderId="16" xfId="0" applyFont="1" applyBorder="1" applyAlignment="1" applyProtection="1">
      <alignment horizontal="centerContinuous" vertical="center"/>
      <protection/>
    </xf>
    <xf numFmtId="0" fontId="15" fillId="33" borderId="16" xfId="0" applyFont="1" applyFill="1" applyBorder="1" applyAlignment="1" applyProtection="1">
      <alignment horizontal="centerContinuous" vertical="center"/>
      <protection/>
    </xf>
    <xf numFmtId="0" fontId="17" fillId="0" borderId="16" xfId="0" applyFont="1" applyBorder="1" applyAlignment="1" applyProtection="1">
      <alignment horizontal="centerContinuous" vertical="center"/>
      <protection/>
    </xf>
    <xf numFmtId="0" fontId="16" fillId="0" borderId="24" xfId="0" applyFont="1" applyBorder="1" applyAlignment="1" applyProtection="1">
      <alignment horizontal="centerContinuous" vertical="center" wrapText="1"/>
      <protection/>
    </xf>
    <xf numFmtId="0" fontId="17" fillId="0" borderId="17" xfId="0" applyFont="1" applyBorder="1" applyAlignment="1" applyProtection="1">
      <alignment horizontal="centerContinuous" vertical="center" wrapText="1"/>
      <protection/>
    </xf>
    <xf numFmtId="0" fontId="15" fillId="34" borderId="21" xfId="0" applyFont="1" applyFill="1" applyBorder="1" applyAlignment="1" applyProtection="1">
      <alignment/>
      <protection/>
    </xf>
    <xf numFmtId="0" fontId="15" fillId="33" borderId="22" xfId="0" applyFont="1" applyFill="1" applyBorder="1" applyAlignment="1" applyProtection="1">
      <alignment/>
      <protection/>
    </xf>
    <xf numFmtId="0" fontId="15" fillId="0" borderId="17" xfId="0" applyFont="1" applyBorder="1" applyAlignment="1" applyProtection="1">
      <alignment/>
      <protection/>
    </xf>
    <xf numFmtId="0" fontId="15" fillId="33" borderId="0" xfId="0" applyFont="1" applyFill="1" applyBorder="1" applyAlignment="1" applyProtection="1">
      <alignment/>
      <protection/>
    </xf>
    <xf numFmtId="0" fontId="15" fillId="0" borderId="16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35" borderId="17" xfId="0" applyFont="1" applyFill="1" applyBorder="1" applyAlignment="1" applyProtection="1">
      <alignment textRotation="90" wrapText="1"/>
      <protection/>
    </xf>
    <xf numFmtId="0" fontId="18" fillId="0" borderId="17" xfId="0" applyFont="1" applyBorder="1" applyAlignment="1" applyProtection="1">
      <alignment textRotation="90" wrapText="1"/>
      <protection/>
    </xf>
    <xf numFmtId="0" fontId="18" fillId="0" borderId="25" xfId="0" applyFont="1" applyBorder="1" applyAlignment="1" applyProtection="1">
      <alignment horizontal="right" vertical="justify" textRotation="90" wrapText="1"/>
      <protection/>
    </xf>
    <xf numFmtId="0" fontId="15" fillId="35" borderId="25" xfId="0" applyFont="1" applyFill="1" applyBorder="1" applyAlignment="1" applyProtection="1">
      <alignment horizontal="right" vertical="justify" textRotation="90" wrapText="1"/>
      <protection/>
    </xf>
    <xf numFmtId="0" fontId="20" fillId="0" borderId="25" xfId="0" applyFont="1" applyBorder="1" applyAlignment="1" applyProtection="1">
      <alignment horizontal="left" vertical="center" textRotation="90" wrapText="1"/>
      <protection/>
    </xf>
    <xf numFmtId="0" fontId="18" fillId="0" borderId="25" xfId="0" applyFont="1" applyBorder="1" applyAlignment="1" applyProtection="1">
      <alignment textRotation="90" wrapText="1"/>
      <protection/>
    </xf>
    <xf numFmtId="0" fontId="15" fillId="35" borderId="16" xfId="0" applyFont="1" applyFill="1" applyBorder="1" applyAlignment="1" applyProtection="1">
      <alignment textRotation="90" wrapText="1"/>
      <protection/>
    </xf>
    <xf numFmtId="0" fontId="18" fillId="0" borderId="23" xfId="0" applyFont="1" applyBorder="1" applyAlignment="1" applyProtection="1">
      <alignment textRotation="90" wrapText="1"/>
      <protection/>
    </xf>
    <xf numFmtId="0" fontId="15" fillId="35" borderId="25" xfId="0" applyFont="1" applyFill="1" applyBorder="1" applyAlignment="1" applyProtection="1">
      <alignment textRotation="90" wrapText="1"/>
      <protection/>
    </xf>
    <xf numFmtId="0" fontId="22" fillId="0" borderId="26" xfId="0" applyFont="1" applyBorder="1" applyAlignment="1" applyProtection="1">
      <alignment textRotation="90" wrapText="1"/>
      <protection/>
    </xf>
    <xf numFmtId="0" fontId="18" fillId="34" borderId="21" xfId="0" applyFont="1" applyFill="1" applyBorder="1" applyAlignment="1" applyProtection="1">
      <alignment textRotation="90" wrapText="1"/>
      <protection/>
    </xf>
    <xf numFmtId="0" fontId="15" fillId="35" borderId="27" xfId="0" applyFont="1" applyFill="1" applyBorder="1" applyAlignment="1" applyProtection="1">
      <alignment textRotation="90" wrapText="1"/>
      <protection/>
    </xf>
    <xf numFmtId="0" fontId="18" fillId="34" borderId="28" xfId="0" applyFont="1" applyFill="1" applyBorder="1" applyAlignment="1" applyProtection="1">
      <alignment textRotation="90" wrapText="1"/>
      <protection/>
    </xf>
    <xf numFmtId="0" fontId="18" fillId="0" borderId="24" xfId="0" applyFont="1" applyBorder="1" applyAlignment="1" applyProtection="1">
      <alignment textRotation="90" wrapText="1"/>
      <protection/>
    </xf>
    <xf numFmtId="0" fontId="19" fillId="0" borderId="0" xfId="0" applyFont="1" applyFill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5" fillId="0" borderId="0" xfId="0" applyFont="1" applyFill="1" applyBorder="1" applyAlignment="1">
      <alignment/>
    </xf>
    <xf numFmtId="0" fontId="25" fillId="0" borderId="0" xfId="0" applyFont="1" applyFill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 applyProtection="1">
      <alignment/>
      <protection locked="0"/>
    </xf>
    <xf numFmtId="0" fontId="18" fillId="34" borderId="24" xfId="0" applyFont="1" applyFill="1" applyBorder="1" applyAlignment="1" applyProtection="1">
      <alignment textRotation="90" wrapText="1"/>
      <protection/>
    </xf>
    <xf numFmtId="0" fontId="0" fillId="34" borderId="29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15" fillId="34" borderId="26" xfId="0" applyFont="1" applyFill="1" applyBorder="1" applyAlignment="1" applyProtection="1">
      <alignment/>
      <protection/>
    </xf>
    <xf numFmtId="0" fontId="15" fillId="0" borderId="2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15" fillId="0" borderId="25" xfId="0" applyFont="1" applyFill="1" applyBorder="1" applyAlignment="1" applyProtection="1">
      <alignment horizontal="center"/>
      <protection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5" fillId="0" borderId="30" xfId="0" applyFont="1" applyFill="1" applyBorder="1" applyAlignment="1" applyProtection="1">
      <alignment horizontal="center"/>
      <protection/>
    </xf>
    <xf numFmtId="49" fontId="15" fillId="0" borderId="16" xfId="0" applyNumberFormat="1" applyFont="1" applyFill="1" applyBorder="1" applyAlignment="1" applyProtection="1">
      <alignment horizontal="center"/>
      <protection/>
    </xf>
    <xf numFmtId="49" fontId="15" fillId="35" borderId="27" xfId="0" applyNumberFormat="1" applyFont="1" applyFill="1" applyBorder="1" applyAlignment="1" applyProtection="1">
      <alignment/>
      <protection/>
    </xf>
    <xf numFmtId="49" fontId="15" fillId="0" borderId="17" xfId="0" applyNumberFormat="1" applyFont="1" applyFill="1" applyBorder="1" applyAlignment="1" applyProtection="1">
      <alignment horizontal="center"/>
      <protection/>
    </xf>
    <xf numFmtId="49" fontId="15" fillId="35" borderId="17" xfId="0" applyNumberFormat="1" applyFont="1" applyFill="1" applyBorder="1" applyAlignment="1" applyProtection="1">
      <alignment horizontal="center"/>
      <protection/>
    </xf>
    <xf numFmtId="49" fontId="23" fillId="0" borderId="25" xfId="0" applyNumberFormat="1" applyFont="1" applyFill="1" applyBorder="1" applyAlignment="1" applyProtection="1">
      <alignment horizontal="center"/>
      <protection/>
    </xf>
    <xf numFmtId="49" fontId="15" fillId="35" borderId="25" xfId="0" applyNumberFormat="1" applyFont="1" applyFill="1" applyBorder="1" applyAlignment="1" applyProtection="1">
      <alignment horizontal="center"/>
      <protection/>
    </xf>
    <xf numFmtId="49" fontId="15" fillId="0" borderId="25" xfId="0" applyNumberFormat="1" applyFont="1" applyFill="1" applyBorder="1" applyAlignment="1" applyProtection="1">
      <alignment horizontal="center"/>
      <protection/>
    </xf>
    <xf numFmtId="49" fontId="15" fillId="0" borderId="23" xfId="0" applyNumberFormat="1" applyFont="1" applyFill="1" applyBorder="1" applyAlignment="1" applyProtection="1">
      <alignment horizontal="center"/>
      <protection/>
    </xf>
    <xf numFmtId="49" fontId="15" fillId="34" borderId="31" xfId="0" applyNumberFormat="1" applyFont="1" applyFill="1" applyBorder="1" applyAlignment="1" applyProtection="1">
      <alignment horizontal="center"/>
      <protection/>
    </xf>
    <xf numFmtId="49" fontId="15" fillId="35" borderId="27" xfId="0" applyNumberFormat="1" applyFont="1" applyFill="1" applyBorder="1" applyAlignment="1" applyProtection="1">
      <alignment horizontal="center"/>
      <protection/>
    </xf>
    <xf numFmtId="49" fontId="15" fillId="35" borderId="23" xfId="0" applyNumberFormat="1" applyFont="1" applyFill="1" applyBorder="1" applyAlignment="1" applyProtection="1">
      <alignment horizontal="center"/>
      <protection/>
    </xf>
    <xf numFmtId="49" fontId="15" fillId="34" borderId="23" xfId="0" applyNumberFormat="1" applyFont="1" applyFill="1" applyBorder="1" applyAlignment="1" applyProtection="1">
      <alignment horizontal="center"/>
      <protection/>
    </xf>
    <xf numFmtId="49" fontId="24" fillId="0" borderId="16" xfId="0" applyNumberFormat="1" applyFont="1" applyFill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27" fillId="0" borderId="0" xfId="0" applyFont="1" applyFill="1" applyBorder="1" applyAlignment="1" applyProtection="1">
      <alignment/>
      <protection locked="0"/>
    </xf>
    <xf numFmtId="0" fontId="28" fillId="35" borderId="25" xfId="0" applyFont="1" applyFill="1" applyBorder="1" applyAlignment="1" applyProtection="1">
      <alignment horizontal="center"/>
      <protection locked="0"/>
    </xf>
    <xf numFmtId="0" fontId="28" fillId="0" borderId="25" xfId="0" applyFont="1" applyFill="1" applyBorder="1" applyAlignment="1" applyProtection="1">
      <alignment horizontal="center"/>
      <protection/>
    </xf>
    <xf numFmtId="0" fontId="15" fillId="0" borderId="25" xfId="0" applyFont="1" applyFill="1" applyBorder="1" applyAlignment="1" applyProtection="1">
      <alignment/>
      <protection locked="0"/>
    </xf>
    <xf numFmtId="0" fontId="28" fillId="0" borderId="25" xfId="0" applyFont="1" applyBorder="1" applyAlignment="1" applyProtection="1">
      <alignment/>
      <protection locked="0"/>
    </xf>
    <xf numFmtId="0" fontId="15" fillId="0" borderId="25" xfId="0" applyFont="1" applyBorder="1" applyAlignment="1" applyProtection="1">
      <alignment horizontal="center"/>
      <protection locked="0"/>
    </xf>
    <xf numFmtId="0" fontId="15" fillId="35" borderId="25" xfId="0" applyFont="1" applyFill="1" applyBorder="1" applyAlignment="1" applyProtection="1">
      <alignment horizontal="center"/>
      <protection locked="0"/>
    </xf>
    <xf numFmtId="0" fontId="28" fillId="0" borderId="25" xfId="0" applyFont="1" applyFill="1" applyBorder="1" applyAlignment="1" applyProtection="1">
      <alignment horizontal="center"/>
      <protection hidden="1"/>
    </xf>
    <xf numFmtId="0" fontId="15" fillId="0" borderId="25" xfId="0" applyFont="1" applyFill="1" applyBorder="1" applyAlignment="1" applyProtection="1">
      <alignment horizontal="center"/>
      <protection hidden="1"/>
    </xf>
    <xf numFmtId="0" fontId="28" fillId="34" borderId="25" xfId="0" applyFont="1" applyFill="1" applyBorder="1" applyAlignment="1" applyProtection="1">
      <alignment horizontal="center"/>
      <protection/>
    </xf>
    <xf numFmtId="0" fontId="15" fillId="34" borderId="25" xfId="0" applyFont="1" applyFill="1" applyBorder="1" applyAlignment="1" applyProtection="1">
      <alignment horizontal="center"/>
      <protection hidden="1"/>
    </xf>
    <xf numFmtId="0" fontId="7" fillId="0" borderId="25" xfId="0" applyFont="1" applyFill="1" applyBorder="1" applyAlignment="1" applyProtection="1">
      <alignment horizontal="center"/>
      <protection/>
    </xf>
    <xf numFmtId="0" fontId="12" fillId="0" borderId="20" xfId="0" applyFont="1" applyFill="1" applyBorder="1" applyAlignment="1" applyProtection="1">
      <alignment horizontal="center"/>
      <protection locked="0"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0" fontId="64" fillId="0" borderId="0" xfId="0" applyFont="1" applyFill="1" applyBorder="1" applyAlignment="1" applyProtection="1">
      <alignment/>
      <protection locked="0"/>
    </xf>
    <xf numFmtId="0" fontId="9" fillId="0" borderId="32" xfId="0" applyFont="1" applyFill="1" applyBorder="1" applyAlignment="1" applyProtection="1">
      <alignment horizontal="center" vertical="center" textRotation="90"/>
      <protection/>
    </xf>
    <xf numFmtId="0" fontId="9" fillId="0" borderId="33" xfId="0" applyFont="1" applyFill="1" applyBorder="1" applyAlignment="1" applyProtection="1">
      <alignment horizontal="center" vertical="center" textRotation="90"/>
      <protection/>
    </xf>
    <xf numFmtId="0" fontId="9" fillId="0" borderId="34" xfId="0" applyFont="1" applyFill="1" applyBorder="1" applyAlignment="1" applyProtection="1">
      <alignment horizontal="center" vertical="center" textRotation="90"/>
      <protection/>
    </xf>
    <xf numFmtId="0" fontId="29" fillId="0" borderId="26" xfId="0" applyFont="1" applyFill="1" applyBorder="1" applyAlignment="1" applyProtection="1">
      <alignment horizontal="left"/>
      <protection/>
    </xf>
    <xf numFmtId="0" fontId="29" fillId="0" borderId="0" xfId="0" applyFont="1" applyFill="1" applyBorder="1" applyAlignment="1" applyProtection="1">
      <alignment horizontal="left"/>
      <protection/>
    </xf>
    <xf numFmtId="0" fontId="29" fillId="0" borderId="34" xfId="0" applyFont="1" applyFill="1" applyBorder="1" applyAlignment="1" applyProtection="1">
      <alignment horizontal="left"/>
      <protection/>
    </xf>
    <xf numFmtId="0" fontId="29" fillId="0" borderId="25" xfId="0" applyFont="1" applyFill="1" applyBorder="1" applyAlignment="1" applyProtection="1">
      <alignment horizontal="left"/>
      <protection/>
    </xf>
    <xf numFmtId="0" fontId="0" fillId="0" borderId="26" xfId="0" applyBorder="1" applyAlignment="1">
      <alignment horizontal="center" textRotation="90"/>
    </xf>
    <xf numFmtId="0" fontId="26" fillId="0" borderId="0" xfId="0" applyFont="1" applyFill="1" applyBorder="1" applyAlignment="1" applyProtection="1">
      <alignment horizontal="right"/>
      <protection locked="0"/>
    </xf>
    <xf numFmtId="0" fontId="26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 horizontal="left"/>
      <protection locked="0"/>
    </xf>
    <xf numFmtId="0" fontId="0" fillId="0" borderId="35" xfId="0" applyFont="1" applyBorder="1" applyAlignment="1" applyProtection="1">
      <alignment horizontal="left" vertical="center" textRotation="90"/>
      <protection/>
    </xf>
    <xf numFmtId="0" fontId="0" fillId="0" borderId="36" xfId="0" applyFont="1" applyBorder="1" applyAlignment="1" applyProtection="1">
      <alignment horizontal="left" vertical="center" textRotation="90"/>
      <protection/>
    </xf>
    <xf numFmtId="0" fontId="0" fillId="0" borderId="37" xfId="0" applyFont="1" applyBorder="1" applyAlignment="1" applyProtection="1">
      <alignment horizontal="left" vertical="center" textRotation="90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right" vertical="justify" textRotation="90" wrapText="1"/>
      <protection/>
    </xf>
    <xf numFmtId="0" fontId="18" fillId="0" borderId="21" xfId="0" applyFont="1" applyBorder="1" applyAlignment="1" applyProtection="1">
      <alignment horizontal="right" vertical="justify" textRotation="90" wrapText="1"/>
      <protection/>
    </xf>
    <xf numFmtId="0" fontId="18" fillId="0" borderId="28" xfId="0" applyFont="1" applyBorder="1" applyAlignment="1" applyProtection="1">
      <alignment horizontal="right" vertical="justify" textRotation="90" wrapText="1"/>
      <protection/>
    </xf>
    <xf numFmtId="0" fontId="9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28" fillId="0" borderId="0" xfId="0" applyFont="1" applyAlignment="1">
      <alignment/>
    </xf>
    <xf numFmtId="0" fontId="28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2"/>
  <sheetViews>
    <sheetView tabSelected="1" zoomScalePageLayoutView="0" workbookViewId="0" topLeftCell="I1">
      <pane ySplit="5" topLeftCell="A20" activePane="bottomLeft" state="frozen"/>
      <selection pane="topLeft" activeCell="A1" sqref="A1"/>
      <selection pane="bottomLeft" activeCell="AL32" sqref="AL32:BC32"/>
    </sheetView>
  </sheetViews>
  <sheetFormatPr defaultColWidth="9.140625" defaultRowHeight="12.75"/>
  <cols>
    <col min="1" max="1" width="2.421875" style="0" customWidth="1"/>
    <col min="2" max="2" width="13.28125" style="0" customWidth="1"/>
    <col min="3" max="3" width="14.00390625" style="0" customWidth="1"/>
    <col min="4" max="4" width="4.00390625" style="0" customWidth="1"/>
    <col min="5" max="5" width="4.140625" style="0" customWidth="1"/>
    <col min="6" max="6" width="4.28125" style="0" customWidth="1"/>
    <col min="7" max="7" width="3.8515625" style="0" customWidth="1"/>
    <col min="8" max="8" width="4.28125" style="0" customWidth="1"/>
    <col min="9" max="9" width="4.140625" style="0" customWidth="1"/>
    <col min="10" max="10" width="3.7109375" style="0" customWidth="1"/>
    <col min="11" max="11" width="4.140625" style="0" customWidth="1"/>
    <col min="12" max="12" width="4.8515625" style="0" customWidth="1"/>
    <col min="13" max="13" width="4.28125" style="0" customWidth="1"/>
    <col min="14" max="14" width="5.421875" style="0" customWidth="1"/>
    <col min="15" max="15" width="3.421875" style="0" customWidth="1"/>
    <col min="16" max="16" width="4.421875" style="0" customWidth="1"/>
    <col min="17" max="17" width="3.7109375" style="0" customWidth="1"/>
    <col min="18" max="18" width="3.57421875" style="0" customWidth="1"/>
    <col min="19" max="19" width="3.421875" style="0" customWidth="1"/>
    <col min="20" max="20" width="3.7109375" style="0" customWidth="1"/>
    <col min="21" max="21" width="4.00390625" style="0" customWidth="1"/>
    <col min="22" max="22" width="3.8515625" style="0" customWidth="1"/>
    <col min="23" max="23" width="3.57421875" style="0" customWidth="1"/>
    <col min="24" max="24" width="5.00390625" style="0" customWidth="1"/>
    <col min="25" max="25" width="3.8515625" style="0" customWidth="1"/>
    <col min="26" max="26" width="4.7109375" style="0" customWidth="1"/>
    <col min="27" max="27" width="4.421875" style="0" customWidth="1"/>
    <col min="28" max="28" width="3.421875" style="0" customWidth="1"/>
    <col min="29" max="29" width="3.57421875" style="0" customWidth="1"/>
    <col min="30" max="30" width="5.00390625" style="0" customWidth="1"/>
    <col min="31" max="31" width="6.140625" style="0" customWidth="1"/>
    <col min="32" max="33" width="4.140625" style="0" customWidth="1"/>
    <col min="34" max="34" width="3.7109375" style="0" customWidth="1"/>
    <col min="35" max="35" width="3.8515625" style="0" customWidth="1"/>
    <col min="36" max="37" width="3.57421875" style="0" customWidth="1"/>
    <col min="38" max="38" width="4.140625" style="0" customWidth="1"/>
    <col min="39" max="39" width="3.7109375" style="0" customWidth="1"/>
    <col min="40" max="40" width="3.8515625" style="0" customWidth="1"/>
    <col min="41" max="41" width="3.7109375" style="0" hidden="1" customWidth="1"/>
    <col min="42" max="42" width="4.140625" style="0" hidden="1" customWidth="1"/>
    <col min="43" max="43" width="3.421875" style="0" customWidth="1"/>
    <col min="44" max="44" width="3.8515625" style="0" customWidth="1"/>
    <col min="45" max="45" width="3.57421875" style="0" customWidth="1"/>
    <col min="46" max="46" width="3.7109375" style="0" customWidth="1"/>
    <col min="47" max="47" width="3.57421875" style="0" customWidth="1"/>
    <col min="48" max="48" width="4.140625" style="0" customWidth="1"/>
    <col min="49" max="49" width="3.421875" style="0" customWidth="1"/>
    <col min="50" max="50" width="3.8515625" style="0" customWidth="1"/>
    <col min="51" max="51" width="3.28125" style="0" customWidth="1"/>
    <col min="52" max="52" width="3.7109375" style="0" customWidth="1"/>
    <col min="53" max="53" width="3.8515625" style="0" customWidth="1"/>
    <col min="54" max="54" width="3.7109375" style="0" customWidth="1"/>
    <col min="55" max="55" width="3.28125" style="0" customWidth="1"/>
    <col min="56" max="56" width="3.8515625" style="0" customWidth="1"/>
    <col min="57" max="57" width="4.140625" style="0" customWidth="1"/>
    <col min="58" max="58" width="6.7109375" style="0" customWidth="1"/>
    <col min="59" max="59" width="7.421875" style="0" hidden="1" customWidth="1"/>
    <col min="60" max="60" width="3.7109375" style="91" customWidth="1"/>
    <col min="61" max="61" width="6.28125" style="91" customWidth="1"/>
  </cols>
  <sheetData>
    <row r="1" spans="2:59" ht="17.25" thickBot="1">
      <c r="B1" s="1"/>
      <c r="C1" s="1"/>
      <c r="D1" s="2"/>
      <c r="E1" s="3"/>
      <c r="F1" s="4" t="s">
        <v>116</v>
      </c>
      <c r="G1" s="5"/>
      <c r="H1" s="6"/>
      <c r="I1" s="6"/>
      <c r="J1" s="6"/>
      <c r="K1" s="5"/>
      <c r="L1" s="6"/>
      <c r="M1" s="6"/>
      <c r="N1" s="6"/>
      <c r="O1" s="5"/>
      <c r="P1" s="6"/>
      <c r="Q1" s="5"/>
      <c r="R1" s="6"/>
      <c r="S1" s="5"/>
      <c r="T1" s="6"/>
      <c r="U1" s="5"/>
      <c r="V1" s="6"/>
      <c r="W1" s="6"/>
      <c r="X1" s="6"/>
      <c r="Y1" s="5"/>
      <c r="Z1" s="6"/>
      <c r="AA1" s="5"/>
      <c r="AB1" s="6"/>
      <c r="AC1" s="6"/>
      <c r="AD1" s="6"/>
      <c r="AE1" s="6"/>
      <c r="AF1" s="5"/>
      <c r="AG1" s="6"/>
      <c r="AH1" s="5"/>
      <c r="AI1" s="6"/>
      <c r="AJ1" s="5"/>
      <c r="AK1" s="6"/>
      <c r="AL1" s="5"/>
      <c r="AM1" s="6"/>
      <c r="AN1" s="6"/>
      <c r="AO1" s="5"/>
      <c r="AP1" s="6"/>
      <c r="AQ1" s="5"/>
      <c r="AR1" s="6"/>
      <c r="AS1" s="5"/>
      <c r="AT1" s="6"/>
      <c r="AU1" s="5"/>
      <c r="AV1" s="6"/>
      <c r="AW1" s="5"/>
      <c r="AX1" s="6"/>
      <c r="AY1" s="5"/>
      <c r="AZ1" s="6"/>
      <c r="BA1" s="5"/>
      <c r="BB1" s="6"/>
      <c r="BC1" s="5"/>
      <c r="BD1" s="6"/>
      <c r="BE1" s="6"/>
      <c r="BF1" s="6"/>
      <c r="BG1" s="7"/>
    </row>
    <row r="2" spans="1:61" ht="15.75" thickBot="1">
      <c r="A2" s="153" t="s">
        <v>26</v>
      </c>
      <c r="B2" s="156" t="s">
        <v>27</v>
      </c>
      <c r="C2" s="156" t="s">
        <v>28</v>
      </c>
      <c r="D2" s="159" t="s">
        <v>29</v>
      </c>
      <c r="E2" s="8"/>
      <c r="F2" s="9" t="s">
        <v>0</v>
      </c>
      <c r="G2" s="10"/>
      <c r="H2" s="11"/>
      <c r="I2" s="11"/>
      <c r="J2" s="11"/>
      <c r="K2" s="12"/>
      <c r="L2" s="11"/>
      <c r="M2" s="11"/>
      <c r="N2" s="11"/>
      <c r="O2" s="12"/>
      <c r="P2" s="11"/>
      <c r="Q2" s="12"/>
      <c r="R2" s="11"/>
      <c r="S2" s="12"/>
      <c r="T2" s="11"/>
      <c r="U2" s="12"/>
      <c r="V2" s="11"/>
      <c r="W2" s="11"/>
      <c r="X2" s="11"/>
      <c r="Y2" s="12"/>
      <c r="Z2" s="11"/>
      <c r="AA2" s="12"/>
      <c r="AB2" s="11"/>
      <c r="AC2" s="13"/>
      <c r="AD2" s="14"/>
      <c r="AE2" s="15"/>
      <c r="AF2" s="16"/>
      <c r="AG2" s="17" t="s">
        <v>1</v>
      </c>
      <c r="AH2" s="18"/>
      <c r="AI2" s="11"/>
      <c r="AJ2" s="12"/>
      <c r="AK2" s="11"/>
      <c r="AL2" s="12"/>
      <c r="AM2" s="11"/>
      <c r="AN2" s="15"/>
      <c r="AO2" s="12"/>
      <c r="AP2" s="19" t="s">
        <v>2</v>
      </c>
      <c r="AQ2" s="20"/>
      <c r="AR2" s="11"/>
      <c r="AS2" s="12"/>
      <c r="AT2" s="11"/>
      <c r="AU2" s="12"/>
      <c r="AV2" s="11"/>
      <c r="AW2" s="12"/>
      <c r="AX2" s="11"/>
      <c r="AY2" s="12"/>
      <c r="AZ2" s="11"/>
      <c r="BA2" s="12"/>
      <c r="BB2" s="11"/>
      <c r="BC2" s="12"/>
      <c r="BD2" s="13"/>
      <c r="BE2" s="87"/>
      <c r="BF2" s="141" t="s">
        <v>70</v>
      </c>
      <c r="BG2" s="7"/>
      <c r="BH2" s="148"/>
      <c r="BI2" s="162"/>
    </row>
    <row r="3" spans="1:61" ht="12.75">
      <c r="A3" s="154"/>
      <c r="B3" s="157"/>
      <c r="C3" s="157"/>
      <c r="D3" s="160"/>
      <c r="E3" s="22"/>
      <c r="F3" s="14" t="s">
        <v>3</v>
      </c>
      <c r="G3" s="23" t="s">
        <v>4</v>
      </c>
      <c r="H3" s="24"/>
      <c r="I3" s="25"/>
      <c r="J3" s="26" t="s">
        <v>5</v>
      </c>
      <c r="K3" s="27"/>
      <c r="L3" s="14" t="s">
        <v>6</v>
      </c>
      <c r="M3" s="28" t="s">
        <v>7</v>
      </c>
      <c r="N3" s="14"/>
      <c r="O3" s="23" t="s">
        <v>8</v>
      </c>
      <c r="P3" s="29"/>
      <c r="Q3" s="23"/>
      <c r="R3" s="24"/>
      <c r="S3" s="30"/>
      <c r="T3" s="29" t="s">
        <v>9</v>
      </c>
      <c r="U3" s="23"/>
      <c r="V3" s="24"/>
      <c r="W3" s="30" t="s">
        <v>10</v>
      </c>
      <c r="X3" s="31"/>
      <c r="Y3" s="32"/>
      <c r="Z3" s="29" t="s">
        <v>11</v>
      </c>
      <c r="AA3" s="23"/>
      <c r="AB3" s="29"/>
      <c r="AC3" s="30" t="s">
        <v>12</v>
      </c>
      <c r="AD3" s="33"/>
      <c r="AE3" s="34"/>
      <c r="AF3" s="35"/>
      <c r="AG3" s="31" t="s">
        <v>13</v>
      </c>
      <c r="AH3" s="27"/>
      <c r="AI3" s="31" t="s">
        <v>5</v>
      </c>
      <c r="AJ3" s="27"/>
      <c r="AK3" s="31" t="s">
        <v>14</v>
      </c>
      <c r="AL3" s="27"/>
      <c r="AM3" s="36" t="s">
        <v>15</v>
      </c>
      <c r="AN3" s="34"/>
      <c r="AO3" s="35"/>
      <c r="AP3" s="37" t="s">
        <v>13</v>
      </c>
      <c r="AQ3" s="27"/>
      <c r="AR3" s="37" t="s">
        <v>13</v>
      </c>
      <c r="AS3" s="27"/>
      <c r="AT3" s="37" t="s">
        <v>5</v>
      </c>
      <c r="AU3" s="27"/>
      <c r="AV3" s="37" t="s">
        <v>14</v>
      </c>
      <c r="AW3" s="27"/>
      <c r="AX3" s="24" t="s">
        <v>15</v>
      </c>
      <c r="AY3" s="30"/>
      <c r="AZ3" s="24" t="s">
        <v>108</v>
      </c>
      <c r="BA3" s="30"/>
      <c r="BB3" s="24" t="s">
        <v>109</v>
      </c>
      <c r="BC3" s="30"/>
      <c r="BD3" s="38" t="s">
        <v>110</v>
      </c>
      <c r="BE3" s="88"/>
      <c r="BF3" s="142"/>
      <c r="BG3" s="21"/>
      <c r="BH3" s="148"/>
      <c r="BI3" s="163"/>
    </row>
    <row r="4" spans="1:61" ht="18" customHeight="1" thickBot="1">
      <c r="A4" s="154"/>
      <c r="B4" s="157"/>
      <c r="C4" s="157"/>
      <c r="D4" s="160"/>
      <c r="E4" s="39" t="s">
        <v>16</v>
      </c>
      <c r="F4" s="40"/>
      <c r="G4" s="41" t="s">
        <v>17</v>
      </c>
      <c r="H4" s="40"/>
      <c r="I4" s="42" t="s">
        <v>18</v>
      </c>
      <c r="J4" s="40"/>
      <c r="K4" s="43" t="s">
        <v>19</v>
      </c>
      <c r="L4" s="44"/>
      <c r="M4" s="45" t="s">
        <v>20</v>
      </c>
      <c r="N4" s="46"/>
      <c r="O4" s="42" t="s">
        <v>21</v>
      </c>
      <c r="P4" s="47"/>
      <c r="Q4" s="48"/>
      <c r="R4" s="40"/>
      <c r="S4" s="42" t="s">
        <v>22</v>
      </c>
      <c r="T4" s="47"/>
      <c r="U4" s="48"/>
      <c r="V4" s="40"/>
      <c r="W4" s="45" t="s">
        <v>23</v>
      </c>
      <c r="X4" s="40"/>
      <c r="Y4" s="48" t="s">
        <v>24</v>
      </c>
      <c r="Z4" s="49"/>
      <c r="AA4" s="48"/>
      <c r="AB4" s="47"/>
      <c r="AC4" s="50" t="s">
        <v>25</v>
      </c>
      <c r="AD4" s="51"/>
      <c r="AE4" s="52"/>
      <c r="AF4" s="53"/>
      <c r="AG4" s="54"/>
      <c r="AH4" s="55"/>
      <c r="AI4" s="54"/>
      <c r="AJ4" s="55"/>
      <c r="AK4" s="54"/>
      <c r="AL4" s="55"/>
      <c r="AM4" s="56"/>
      <c r="AN4" s="52"/>
      <c r="AO4" s="53"/>
      <c r="AP4" s="54"/>
      <c r="AQ4" s="55"/>
      <c r="AR4" s="54"/>
      <c r="AS4" s="55" t="s">
        <v>111</v>
      </c>
      <c r="AT4" s="57"/>
      <c r="AU4" s="55"/>
      <c r="AV4" s="57"/>
      <c r="AW4" s="55"/>
      <c r="AX4" s="57"/>
      <c r="AY4" s="55"/>
      <c r="AZ4" s="54"/>
      <c r="BA4" s="55"/>
      <c r="BB4" s="54"/>
      <c r="BC4" s="55"/>
      <c r="BD4" s="54"/>
      <c r="BE4" s="89"/>
      <c r="BF4" s="142"/>
      <c r="BG4" s="7"/>
      <c r="BH4" s="148"/>
      <c r="BI4" s="163"/>
    </row>
    <row r="5" spans="1:61" ht="111" customHeight="1">
      <c r="A5" s="155"/>
      <c r="B5" s="158"/>
      <c r="C5" s="158"/>
      <c r="D5" s="161"/>
      <c r="E5" s="58" t="s">
        <v>30</v>
      </c>
      <c r="F5" s="59" t="s">
        <v>31</v>
      </c>
      <c r="G5" s="58" t="s">
        <v>30</v>
      </c>
      <c r="H5" s="60" t="s">
        <v>32</v>
      </c>
      <c r="I5" s="61" t="s">
        <v>33</v>
      </c>
      <c r="J5" s="62" t="s">
        <v>34</v>
      </c>
      <c r="K5" s="61" t="s">
        <v>35</v>
      </c>
      <c r="L5" s="62" t="s">
        <v>36</v>
      </c>
      <c r="M5" s="61" t="s">
        <v>37</v>
      </c>
      <c r="N5" s="62" t="s">
        <v>38</v>
      </c>
      <c r="O5" s="58" t="s">
        <v>30</v>
      </c>
      <c r="P5" s="63" t="s">
        <v>39</v>
      </c>
      <c r="Q5" s="58" t="s">
        <v>30</v>
      </c>
      <c r="R5" s="63" t="s">
        <v>40</v>
      </c>
      <c r="S5" s="58" t="s">
        <v>30</v>
      </c>
      <c r="T5" s="63" t="s">
        <v>41</v>
      </c>
      <c r="U5" s="58" t="s">
        <v>30</v>
      </c>
      <c r="V5" s="63" t="s">
        <v>42</v>
      </c>
      <c r="W5" s="58" t="s">
        <v>30</v>
      </c>
      <c r="X5" s="63" t="s">
        <v>43</v>
      </c>
      <c r="Y5" s="64" t="s">
        <v>44</v>
      </c>
      <c r="Z5" s="63" t="s">
        <v>45</v>
      </c>
      <c r="AA5" s="64" t="s">
        <v>44</v>
      </c>
      <c r="AB5" s="65" t="s">
        <v>46</v>
      </c>
      <c r="AC5" s="66" t="s">
        <v>44</v>
      </c>
      <c r="AD5" s="67" t="s">
        <v>47</v>
      </c>
      <c r="AE5" s="68" t="s">
        <v>48</v>
      </c>
      <c r="AF5" s="69" t="s">
        <v>44</v>
      </c>
      <c r="AG5" s="59" t="s">
        <v>49</v>
      </c>
      <c r="AH5" s="58" t="s">
        <v>50</v>
      </c>
      <c r="AI5" s="63" t="s">
        <v>51</v>
      </c>
      <c r="AJ5" s="58" t="s">
        <v>52</v>
      </c>
      <c r="AK5" s="63" t="s">
        <v>53</v>
      </c>
      <c r="AL5" s="64" t="s">
        <v>44</v>
      </c>
      <c r="AM5" s="65" t="s">
        <v>54</v>
      </c>
      <c r="AN5" s="70" t="s">
        <v>55</v>
      </c>
      <c r="AO5" s="64" t="s">
        <v>56</v>
      </c>
      <c r="AP5" s="63" t="s">
        <v>57</v>
      </c>
      <c r="AQ5" s="64" t="s">
        <v>44</v>
      </c>
      <c r="AR5" s="63" t="s">
        <v>58</v>
      </c>
      <c r="AS5" s="66" t="s">
        <v>59</v>
      </c>
      <c r="AT5" s="63" t="s">
        <v>60</v>
      </c>
      <c r="AU5" s="66" t="s">
        <v>61</v>
      </c>
      <c r="AV5" s="63" t="s">
        <v>62</v>
      </c>
      <c r="AW5" s="66" t="s">
        <v>63</v>
      </c>
      <c r="AX5" s="63" t="s">
        <v>64</v>
      </c>
      <c r="AY5" s="66" t="s">
        <v>65</v>
      </c>
      <c r="AZ5" s="63" t="s">
        <v>66</v>
      </c>
      <c r="BA5" s="64" t="s">
        <v>44</v>
      </c>
      <c r="BB5" s="63" t="s">
        <v>67</v>
      </c>
      <c r="BC5" s="64" t="s">
        <v>44</v>
      </c>
      <c r="BD5" s="71" t="s">
        <v>68</v>
      </c>
      <c r="BE5" s="86" t="s">
        <v>69</v>
      </c>
      <c r="BF5" s="143"/>
      <c r="BG5" s="90" t="s">
        <v>71</v>
      </c>
      <c r="BH5" s="148"/>
      <c r="BI5" s="163"/>
    </row>
    <row r="6" spans="1:60" s="123" customFormat="1" ht="17.25">
      <c r="A6" s="108"/>
      <c r="B6" s="105"/>
      <c r="C6" s="105"/>
      <c r="D6" s="109"/>
      <c r="E6" s="110"/>
      <c r="F6" s="111" t="s">
        <v>72</v>
      </c>
      <c r="G6" s="112"/>
      <c r="H6" s="111" t="s">
        <v>72</v>
      </c>
      <c r="I6" s="111"/>
      <c r="J6" s="113" t="s">
        <v>73</v>
      </c>
      <c r="K6" s="114"/>
      <c r="L6" s="113" t="s">
        <v>73</v>
      </c>
      <c r="M6" s="114"/>
      <c r="N6" s="115" t="s">
        <v>74</v>
      </c>
      <c r="O6" s="114"/>
      <c r="P6" s="115" t="s">
        <v>75</v>
      </c>
      <c r="Q6" s="114"/>
      <c r="R6" s="115" t="s">
        <v>76</v>
      </c>
      <c r="S6" s="114"/>
      <c r="T6" s="115" t="s">
        <v>77</v>
      </c>
      <c r="U6" s="114"/>
      <c r="V6" s="115" t="s">
        <v>74</v>
      </c>
      <c r="W6" s="114"/>
      <c r="X6" s="115" t="s">
        <v>76</v>
      </c>
      <c r="Y6" s="114"/>
      <c r="Z6" s="115" t="s">
        <v>78</v>
      </c>
      <c r="AA6" s="114"/>
      <c r="AB6" s="116" t="s">
        <v>79</v>
      </c>
      <c r="AC6" s="114"/>
      <c r="AD6" s="116" t="s">
        <v>80</v>
      </c>
      <c r="AE6" s="117"/>
      <c r="AF6" s="118"/>
      <c r="AG6" s="111" t="s">
        <v>81</v>
      </c>
      <c r="AH6" s="112"/>
      <c r="AI6" s="115" t="s">
        <v>82</v>
      </c>
      <c r="AJ6" s="114"/>
      <c r="AK6" s="115" t="s">
        <v>74</v>
      </c>
      <c r="AL6" s="119"/>
      <c r="AM6" s="116" t="s">
        <v>81</v>
      </c>
      <c r="AN6" s="117"/>
      <c r="AO6" s="118"/>
      <c r="AP6" s="111" t="s">
        <v>83</v>
      </c>
      <c r="AQ6" s="112"/>
      <c r="AR6" s="115" t="s">
        <v>84</v>
      </c>
      <c r="AS6" s="114"/>
      <c r="AT6" s="115" t="s">
        <v>85</v>
      </c>
      <c r="AU6" s="114"/>
      <c r="AV6" s="115" t="s">
        <v>74</v>
      </c>
      <c r="AW6" s="114"/>
      <c r="AX6" s="115" t="s">
        <v>86</v>
      </c>
      <c r="AY6" s="114"/>
      <c r="AZ6" s="115" t="s">
        <v>85</v>
      </c>
      <c r="BA6" s="114"/>
      <c r="BB6" s="115" t="s">
        <v>87</v>
      </c>
      <c r="BC6" s="119"/>
      <c r="BD6" s="116" t="s">
        <v>88</v>
      </c>
      <c r="BE6" s="120"/>
      <c r="BF6" s="115"/>
      <c r="BG6" s="121"/>
      <c r="BH6" s="122"/>
    </row>
    <row r="7" spans="1:61" s="146" customFormat="1" ht="13.5" customHeight="1" thickBot="1">
      <c r="A7" s="144" t="s">
        <v>102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</row>
    <row r="8" spans="1:61" s="93" customFormat="1" ht="13.5">
      <c r="A8" s="127">
        <v>1</v>
      </c>
      <c r="B8" s="128" t="s">
        <v>99</v>
      </c>
      <c r="C8" s="128" t="s">
        <v>100</v>
      </c>
      <c r="D8" s="129">
        <v>52</v>
      </c>
      <c r="E8" s="125">
        <v>23</v>
      </c>
      <c r="F8" s="126">
        <f>E8*6</f>
        <v>138</v>
      </c>
      <c r="G8" s="130"/>
      <c r="H8" s="105">
        <f>G8*6</f>
        <v>0</v>
      </c>
      <c r="I8" s="125">
        <v>1</v>
      </c>
      <c r="J8" s="131">
        <f>I8*3</f>
        <v>3</v>
      </c>
      <c r="K8" s="130"/>
      <c r="L8" s="132">
        <f>K8*3</f>
        <v>0</v>
      </c>
      <c r="M8" s="130"/>
      <c r="N8" s="105">
        <f>M8*3</f>
        <v>0</v>
      </c>
      <c r="O8" s="130"/>
      <c r="P8" s="105">
        <f>O8*0.5</f>
        <v>0</v>
      </c>
      <c r="Q8" s="130"/>
      <c r="R8" s="105">
        <f>Q8</f>
        <v>0</v>
      </c>
      <c r="S8" s="125">
        <v>5</v>
      </c>
      <c r="T8" s="126">
        <f>IF(S8&gt;5,10,S8*2)</f>
        <v>10</v>
      </c>
      <c r="U8" s="125">
        <v>5</v>
      </c>
      <c r="V8" s="126">
        <f>U8*3</f>
        <v>15</v>
      </c>
      <c r="W8" s="125"/>
      <c r="X8" s="126">
        <f>W8</f>
        <v>0</v>
      </c>
      <c r="Y8" s="130"/>
      <c r="Z8" s="105">
        <f>IF(Y8="si",1.5,0)</f>
        <v>0</v>
      </c>
      <c r="AA8" s="130"/>
      <c r="AB8" s="105">
        <f>IF(AA8="si",3,0)</f>
        <v>0</v>
      </c>
      <c r="AC8" s="130"/>
      <c r="AD8" s="126">
        <f>IF(AC8="si",10,0)</f>
        <v>0</v>
      </c>
      <c r="AE8" s="133">
        <f>F8+H8+J8+L8+N8+P8+R8+T8+V8+X8+Z8+AB8+AD8</f>
        <v>166</v>
      </c>
      <c r="AF8" s="130"/>
      <c r="AG8" s="126">
        <f>IF(AF8="si",6,0)</f>
        <v>0</v>
      </c>
      <c r="AH8" s="130"/>
      <c r="AI8" s="105">
        <f>AH8*4</f>
        <v>0</v>
      </c>
      <c r="AJ8" s="125"/>
      <c r="AK8" s="126">
        <f>AJ8*3</f>
        <v>0</v>
      </c>
      <c r="AL8" s="130"/>
      <c r="AM8" s="105">
        <f>IF(AL8="si",6,0)</f>
        <v>0</v>
      </c>
      <c r="AN8" s="133">
        <f>AG8+AI8+AK8+AM8</f>
        <v>0</v>
      </c>
      <c r="AO8" s="130"/>
      <c r="AP8" s="105">
        <f>AO8*3</f>
        <v>0</v>
      </c>
      <c r="AQ8" s="130" t="s">
        <v>98</v>
      </c>
      <c r="AR8" s="126">
        <f>IF(AQ8="si",12,0)</f>
        <v>12</v>
      </c>
      <c r="AS8" s="130"/>
      <c r="AT8" s="105">
        <f>AS8*5</f>
        <v>0</v>
      </c>
      <c r="AU8" s="130"/>
      <c r="AV8" s="105">
        <f>AU8*3</f>
        <v>0</v>
      </c>
      <c r="AW8" s="130"/>
      <c r="AX8" s="105">
        <f>AW8</f>
        <v>0</v>
      </c>
      <c r="AY8" s="125"/>
      <c r="AZ8" s="126">
        <f>AY8*5</f>
        <v>0</v>
      </c>
      <c r="BA8" s="130"/>
      <c r="BB8" s="105">
        <f>IF(BA8="si",5,0)</f>
        <v>0</v>
      </c>
      <c r="BC8" s="130"/>
      <c r="BD8" s="105">
        <f>IF(BC8="si",1,0)</f>
        <v>0</v>
      </c>
      <c r="BE8" s="134">
        <f>SUM(AP8+AR8+AT8+AV8+AX8+AZ8+BB8+BD8)</f>
        <v>12</v>
      </c>
      <c r="BF8" s="135">
        <f>AE8+AN8+BE8</f>
        <v>178</v>
      </c>
      <c r="BG8" s="136"/>
      <c r="BH8" s="137"/>
      <c r="BI8" s="138"/>
    </row>
    <row r="9" spans="1:61" s="147" customFormat="1" ht="13.5" customHeight="1">
      <c r="A9" s="144" t="s">
        <v>113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</row>
    <row r="10" spans="1:61" s="93" customFormat="1" ht="13.5">
      <c r="A10" s="127">
        <v>1</v>
      </c>
      <c r="B10" s="128" t="s">
        <v>106</v>
      </c>
      <c r="C10" s="128" t="s">
        <v>107</v>
      </c>
      <c r="D10" s="129">
        <v>80</v>
      </c>
      <c r="E10" s="125">
        <v>3</v>
      </c>
      <c r="F10" s="126">
        <f>E10*6</f>
        <v>18</v>
      </c>
      <c r="G10" s="130"/>
      <c r="H10" s="105">
        <f>G10*6</f>
        <v>0</v>
      </c>
      <c r="I10" s="125">
        <v>5</v>
      </c>
      <c r="J10" s="131">
        <v>14</v>
      </c>
      <c r="K10" s="130"/>
      <c r="L10" s="132">
        <f>K10*3</f>
        <v>0</v>
      </c>
      <c r="M10" s="130"/>
      <c r="N10" s="105">
        <f>M10*3</f>
        <v>0</v>
      </c>
      <c r="O10" s="130"/>
      <c r="P10" s="105">
        <f>O10*0.5</f>
        <v>0</v>
      </c>
      <c r="Q10" s="130"/>
      <c r="R10" s="105">
        <f>Q10</f>
        <v>0</v>
      </c>
      <c r="S10" s="125"/>
      <c r="T10" s="126">
        <f>IF(S10&gt;5,10,S10*2)</f>
        <v>0</v>
      </c>
      <c r="U10" s="125"/>
      <c r="V10" s="126">
        <f>U10*3</f>
        <v>0</v>
      </c>
      <c r="W10" s="125"/>
      <c r="X10" s="126">
        <f>W10</f>
        <v>0</v>
      </c>
      <c r="Y10" s="130"/>
      <c r="Z10" s="105">
        <f>IF(Y10="si",1.5,0)</f>
        <v>0</v>
      </c>
      <c r="AA10" s="130"/>
      <c r="AB10" s="105">
        <f>IF(AA10="si",3,0)</f>
        <v>0</v>
      </c>
      <c r="AC10" s="130"/>
      <c r="AD10" s="126">
        <f>IF(AC10="si",10,0)</f>
        <v>0</v>
      </c>
      <c r="AE10" s="133">
        <f>F10+H10+J10+L10+N10+P10+R10+T10+V10+X10+Z10+AB10+AD10</f>
        <v>32</v>
      </c>
      <c r="AF10" s="130"/>
      <c r="AG10" s="126">
        <f>IF(AF10="si",6,0)</f>
        <v>0</v>
      </c>
      <c r="AH10" s="130">
        <v>2</v>
      </c>
      <c r="AI10" s="105">
        <f>AH10*4</f>
        <v>8</v>
      </c>
      <c r="AJ10" s="125"/>
      <c r="AK10" s="126">
        <f>AJ10*3</f>
        <v>0</v>
      </c>
      <c r="AL10" s="130"/>
      <c r="AM10" s="105">
        <f>IF(AL10="si",6,0)</f>
        <v>0</v>
      </c>
      <c r="AN10" s="133">
        <f>AG10+AI10+AK10+AM10</f>
        <v>8</v>
      </c>
      <c r="AO10" s="130"/>
      <c r="AP10" s="105">
        <f>AO10*3</f>
        <v>0</v>
      </c>
      <c r="AQ10" s="130"/>
      <c r="AR10" s="126">
        <f>IF(AQ10="si",12,0)</f>
        <v>0</v>
      </c>
      <c r="AS10" s="130"/>
      <c r="AT10" s="105">
        <f>AS10*5</f>
        <v>0</v>
      </c>
      <c r="AU10" s="130"/>
      <c r="AV10" s="105">
        <f>AU10*3</f>
        <v>0</v>
      </c>
      <c r="AW10" s="130">
        <v>2</v>
      </c>
      <c r="AX10" s="105">
        <f>AW10</f>
        <v>2</v>
      </c>
      <c r="AY10" s="125"/>
      <c r="AZ10" s="126">
        <f>AY10*5</f>
        <v>0</v>
      </c>
      <c r="BA10" s="130"/>
      <c r="BB10" s="105">
        <f>IF(BA10="si",5,0)</f>
        <v>0</v>
      </c>
      <c r="BC10" s="130"/>
      <c r="BD10" s="105">
        <f>IF(BC10="si",1,0)</f>
        <v>0</v>
      </c>
      <c r="BE10" s="134">
        <f>SUM(AP10+AR10+AT10+AV10+AX10+AZ10+BB10+BD10)</f>
        <v>2</v>
      </c>
      <c r="BF10" s="135">
        <f>AE10+AN10+BE10</f>
        <v>42</v>
      </c>
      <c r="BG10" s="139"/>
      <c r="BH10" s="137"/>
      <c r="BI10" s="138"/>
    </row>
    <row r="11" spans="1:61" s="147" customFormat="1" ht="13.5" customHeight="1">
      <c r="A11" s="144" t="s">
        <v>101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</row>
    <row r="12" spans="1:61" s="93" customFormat="1" ht="13.5">
      <c r="A12" s="127">
        <v>1</v>
      </c>
      <c r="B12" s="128" t="s">
        <v>103</v>
      </c>
      <c r="C12" s="128"/>
      <c r="D12" s="129">
        <v>68</v>
      </c>
      <c r="E12" s="125">
        <v>3</v>
      </c>
      <c r="F12" s="126">
        <f>E12*6</f>
        <v>18</v>
      </c>
      <c r="G12" s="130"/>
      <c r="H12" s="105">
        <f>G12*6</f>
        <v>0</v>
      </c>
      <c r="I12" s="125">
        <v>9</v>
      </c>
      <c r="J12" s="131">
        <v>22</v>
      </c>
      <c r="K12" s="130"/>
      <c r="L12" s="132">
        <f>K12*3</f>
        <v>0</v>
      </c>
      <c r="M12" s="130"/>
      <c r="N12" s="105">
        <f>M12*3</f>
        <v>0</v>
      </c>
      <c r="O12" s="130"/>
      <c r="P12" s="105">
        <f>O12*0.5</f>
        <v>0</v>
      </c>
      <c r="Q12" s="130"/>
      <c r="R12" s="105">
        <f>Q12</f>
        <v>0</v>
      </c>
      <c r="S12" s="125">
        <v>2</v>
      </c>
      <c r="T12" s="126">
        <f>IF(S12&gt;5,10,S12*2)</f>
        <v>4</v>
      </c>
      <c r="U12" s="125"/>
      <c r="V12" s="126">
        <f>U12*3</f>
        <v>0</v>
      </c>
      <c r="W12" s="125"/>
      <c r="X12" s="126">
        <f>W12</f>
        <v>0</v>
      </c>
      <c r="Y12" s="130"/>
      <c r="Z12" s="105">
        <f>IF(Y12="si",1.5,0)</f>
        <v>0</v>
      </c>
      <c r="AA12" s="130"/>
      <c r="AB12" s="105">
        <f>IF(AA12="si",3,0)</f>
        <v>0</v>
      </c>
      <c r="AC12" s="130"/>
      <c r="AD12" s="126">
        <f>IF(AC12="si",10,0)</f>
        <v>0</v>
      </c>
      <c r="AE12" s="133">
        <f>F12+H12+J12+L12+N12+P12+R12+T12+V12+X12+Z12+AB12+AD12</f>
        <v>44</v>
      </c>
      <c r="AF12" s="130"/>
      <c r="AG12" s="126">
        <f>IF(AF12="si",6,0)</f>
        <v>0</v>
      </c>
      <c r="AH12" s="130">
        <v>1</v>
      </c>
      <c r="AI12" s="105">
        <f>AH12*4</f>
        <v>4</v>
      </c>
      <c r="AJ12" s="125">
        <v>1</v>
      </c>
      <c r="AK12" s="126">
        <f>AJ12*3</f>
        <v>3</v>
      </c>
      <c r="AL12" s="130"/>
      <c r="AM12" s="105">
        <f>IF(AL12="si",6,0)</f>
        <v>0</v>
      </c>
      <c r="AN12" s="133">
        <f>AG12+AI12+AK12+AM12</f>
        <v>7</v>
      </c>
      <c r="AO12" s="130"/>
      <c r="AP12" s="105">
        <f>AO12*3</f>
        <v>0</v>
      </c>
      <c r="AQ12" s="130" t="s">
        <v>98</v>
      </c>
      <c r="AR12" s="126">
        <f>IF(AQ12="si",12,0)</f>
        <v>12</v>
      </c>
      <c r="AS12" s="130"/>
      <c r="AT12" s="105">
        <f>AS12*5</f>
        <v>0</v>
      </c>
      <c r="AU12" s="130"/>
      <c r="AV12" s="105">
        <f>AU12*3</f>
        <v>0</v>
      </c>
      <c r="AW12" s="130">
        <v>4</v>
      </c>
      <c r="AX12" s="105">
        <f>AW12</f>
        <v>4</v>
      </c>
      <c r="AY12" s="125"/>
      <c r="AZ12" s="126">
        <f>AY12*5</f>
        <v>0</v>
      </c>
      <c r="BA12" s="130"/>
      <c r="BB12" s="105">
        <f>IF(BA12="si",5,0)</f>
        <v>0</v>
      </c>
      <c r="BC12" s="130"/>
      <c r="BD12" s="105">
        <f>IF(BC12="si",1,0)</f>
        <v>0</v>
      </c>
      <c r="BE12" s="134">
        <f>SUM(AP12+AR12+AT12+AV12+AX12+AZ12+BB12+BD12)</f>
        <v>16</v>
      </c>
      <c r="BF12" s="135">
        <f>AE12+AN12+BE12</f>
        <v>67</v>
      </c>
      <c r="BG12" s="139"/>
      <c r="BH12" s="137"/>
      <c r="BI12" s="138"/>
    </row>
    <row r="13" spans="1:58" s="92" customFormat="1" ht="13.5">
      <c r="A13" s="76"/>
      <c r="B13" s="100"/>
      <c r="C13" s="100"/>
      <c r="D13" s="101"/>
      <c r="E13" s="102"/>
      <c r="F13" s="95"/>
      <c r="G13" s="101"/>
      <c r="H13" s="96"/>
      <c r="I13" s="102"/>
      <c r="J13" s="97"/>
      <c r="K13" s="101"/>
      <c r="L13" s="98"/>
      <c r="M13" s="101"/>
      <c r="N13" s="96"/>
      <c r="O13" s="101"/>
      <c r="P13" s="96"/>
      <c r="Q13" s="101"/>
      <c r="R13" s="96"/>
      <c r="S13" s="102"/>
      <c r="T13" s="95"/>
      <c r="U13" s="102"/>
      <c r="V13" s="95"/>
      <c r="W13" s="102"/>
      <c r="X13" s="95"/>
      <c r="Y13" s="101"/>
      <c r="Z13" s="96"/>
      <c r="AA13" s="101"/>
      <c r="AB13" s="96"/>
      <c r="AC13" s="101"/>
      <c r="AD13" s="95"/>
      <c r="AE13" s="95"/>
      <c r="AF13" s="101"/>
      <c r="AG13" s="95"/>
      <c r="AH13" s="101"/>
      <c r="AI13" s="96"/>
      <c r="AJ13" s="102"/>
      <c r="AK13" s="95"/>
      <c r="AL13" s="101"/>
      <c r="AM13" s="96"/>
      <c r="AN13" s="95"/>
      <c r="AO13" s="101"/>
      <c r="AP13" s="96"/>
      <c r="AQ13" s="101"/>
      <c r="AR13" s="95"/>
      <c r="AS13" s="101"/>
      <c r="AT13" s="96"/>
      <c r="AU13" s="101"/>
      <c r="AV13" s="96"/>
      <c r="AW13" s="101"/>
      <c r="AX13" s="96"/>
      <c r="AY13" s="102"/>
      <c r="AZ13" s="95"/>
      <c r="BA13" s="101"/>
      <c r="BB13" s="96"/>
      <c r="BC13" s="101"/>
      <c r="BD13" s="96"/>
      <c r="BE13" s="98"/>
      <c r="BF13" s="99"/>
    </row>
    <row r="14" spans="1:58" s="92" customFormat="1" ht="13.5">
      <c r="A14" s="76"/>
      <c r="B14" s="140" t="s">
        <v>112</v>
      </c>
      <c r="C14" s="100"/>
      <c r="D14" s="101"/>
      <c r="E14" s="102"/>
      <c r="F14" s="95"/>
      <c r="G14" s="101"/>
      <c r="H14" s="96"/>
      <c r="I14" s="102"/>
      <c r="J14" s="97"/>
      <c r="K14" s="101"/>
      <c r="L14" s="98"/>
      <c r="M14" s="101"/>
      <c r="N14" s="96"/>
      <c r="O14" s="101"/>
      <c r="P14" s="96"/>
      <c r="Q14" s="101"/>
      <c r="R14" s="96"/>
      <c r="S14" s="102"/>
      <c r="T14" s="95"/>
      <c r="U14" s="102"/>
      <c r="V14" s="95"/>
      <c r="W14" s="102"/>
      <c r="X14" s="95"/>
      <c r="Y14" s="101"/>
      <c r="Z14" s="96"/>
      <c r="AA14" s="101"/>
      <c r="AB14" s="96"/>
      <c r="AC14" s="101"/>
      <c r="AD14" s="95"/>
      <c r="AE14" s="95"/>
      <c r="AF14" s="101"/>
      <c r="AG14" s="95"/>
      <c r="AH14" s="101"/>
      <c r="AI14" s="96"/>
      <c r="AJ14" s="102"/>
      <c r="AK14" s="95"/>
      <c r="AL14" s="101"/>
      <c r="AM14" s="96"/>
      <c r="AN14" s="95"/>
      <c r="AO14" s="101"/>
      <c r="AP14" s="96"/>
      <c r="AQ14" s="101"/>
      <c r="AR14" s="95"/>
      <c r="AS14" s="101"/>
      <c r="AT14" s="96"/>
      <c r="AU14" s="101"/>
      <c r="AV14" s="96"/>
      <c r="AW14" s="101"/>
      <c r="AX14" s="96"/>
      <c r="AY14" s="102"/>
      <c r="AZ14" s="95"/>
      <c r="BA14" s="101"/>
      <c r="BB14" s="96"/>
      <c r="BC14" s="101"/>
      <c r="BD14" s="96"/>
      <c r="BE14" s="98"/>
      <c r="BF14" s="99"/>
    </row>
    <row r="15" spans="1:14" ht="15">
      <c r="A15" s="94"/>
      <c r="B15" s="85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</row>
    <row r="16" spans="1:53" ht="15">
      <c r="A16" s="79" t="s">
        <v>94</v>
      </c>
      <c r="B16" s="72"/>
      <c r="C16" s="80"/>
      <c r="D16" s="73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2"/>
      <c r="W16" s="82"/>
      <c r="X16" s="82"/>
      <c r="Y16" s="82"/>
      <c r="Z16" s="82"/>
      <c r="AA16" s="74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6"/>
      <c r="AZ16" s="6"/>
      <c r="BA16" s="6"/>
    </row>
    <row r="17" spans="1:53" ht="15">
      <c r="A17" s="73" t="s">
        <v>95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6"/>
      <c r="AZ17" s="6"/>
      <c r="BA17" s="6"/>
    </row>
    <row r="18" spans="1:50" ht="15">
      <c r="A18" s="75" t="s">
        <v>96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</row>
    <row r="19" spans="1:50" ht="15">
      <c r="A19" s="84" t="s">
        <v>89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</row>
    <row r="20" spans="1:59" ht="15">
      <c r="A20" s="84" t="s">
        <v>90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BE20" s="74"/>
      <c r="BF20" s="74"/>
      <c r="BG20" s="76"/>
    </row>
    <row r="21" spans="1:59" ht="15">
      <c r="A21" s="84" t="s">
        <v>91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BE21" s="74"/>
      <c r="BF21" s="74"/>
      <c r="BG21" s="77"/>
    </row>
    <row r="22" spans="1:59" ht="15">
      <c r="A22" s="84" t="s">
        <v>104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BE22" s="74"/>
      <c r="BF22" s="74"/>
      <c r="BG22" s="76"/>
    </row>
    <row r="23" spans="1:59" ht="15">
      <c r="A23" s="83"/>
      <c r="B23" s="84" t="s">
        <v>97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BE23" s="74"/>
      <c r="BF23" s="74"/>
      <c r="BG23" s="77"/>
    </row>
    <row r="24" spans="1:59" ht="15">
      <c r="A24" s="83"/>
      <c r="B24" s="84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BE24" s="74"/>
      <c r="BF24" s="74"/>
      <c r="BG24" s="77"/>
    </row>
    <row r="25" spans="1:39" s="93" customFormat="1" ht="13.5">
      <c r="A25" s="76"/>
      <c r="B25" s="106"/>
      <c r="C25" s="78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74"/>
      <c r="AI25" s="76"/>
      <c r="AJ25" s="74"/>
      <c r="AK25" s="74"/>
      <c r="AL25" s="74"/>
      <c r="AM25" s="104"/>
    </row>
    <row r="26" spans="1:39" s="93" customFormat="1" ht="13.5">
      <c r="A26" s="76"/>
      <c r="B26" s="103" t="s">
        <v>115</v>
      </c>
      <c r="C26" s="78"/>
      <c r="D26" s="124"/>
      <c r="E26" s="76"/>
      <c r="F26" s="74"/>
      <c r="G26" s="76"/>
      <c r="H26" s="74"/>
      <c r="I26" s="74"/>
      <c r="J26" s="74"/>
      <c r="K26" s="76"/>
      <c r="L26" s="74"/>
      <c r="M26" s="74"/>
      <c r="N26" s="74"/>
      <c r="O26" s="76"/>
      <c r="P26" s="74"/>
      <c r="Q26" s="76"/>
      <c r="R26" s="74"/>
      <c r="S26" s="76"/>
      <c r="T26" s="74"/>
      <c r="U26" s="76"/>
      <c r="V26" s="74"/>
      <c r="W26" s="74"/>
      <c r="X26" s="74"/>
      <c r="Y26" s="76"/>
      <c r="Z26" s="74"/>
      <c r="AA26" s="76"/>
      <c r="AB26" s="74"/>
      <c r="AC26" s="74"/>
      <c r="AD26" s="74"/>
      <c r="AE26" s="74"/>
      <c r="AF26" s="76"/>
      <c r="AG26" s="74"/>
      <c r="AH26" s="76"/>
      <c r="AI26" s="74"/>
      <c r="AJ26" s="76"/>
      <c r="AK26" s="74"/>
      <c r="AL26" s="76"/>
      <c r="AM26" s="74"/>
    </row>
    <row r="27" spans="1:59" ht="14.25" customHeight="1">
      <c r="A27" s="76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74"/>
      <c r="BG27" s="77"/>
    </row>
    <row r="28" spans="1:54" ht="12.75">
      <c r="A28" s="76"/>
      <c r="B28" s="78"/>
      <c r="C28" s="78"/>
      <c r="D28" s="76" t="s">
        <v>92</v>
      </c>
      <c r="E28" s="76"/>
      <c r="F28" s="74"/>
      <c r="G28" s="76"/>
      <c r="H28" s="74"/>
      <c r="I28" s="74"/>
      <c r="J28" s="74"/>
      <c r="K28" s="76"/>
      <c r="L28" s="74"/>
      <c r="M28" s="74"/>
      <c r="N28" s="74"/>
      <c r="O28" s="76"/>
      <c r="P28" s="74"/>
      <c r="Q28" s="76"/>
      <c r="R28" s="74"/>
      <c r="S28" s="76"/>
      <c r="T28" s="74"/>
      <c r="U28" s="76"/>
      <c r="V28" s="74"/>
      <c r="W28" s="74"/>
      <c r="X28" s="74"/>
      <c r="Y28" s="76"/>
      <c r="Z28" s="74"/>
      <c r="AA28" s="76"/>
      <c r="AB28" s="74"/>
      <c r="AC28" s="74"/>
      <c r="AD28" s="74"/>
      <c r="AE28" s="74"/>
      <c r="AF28" s="76"/>
      <c r="AG28" s="74"/>
      <c r="AH28" s="76"/>
      <c r="AI28" s="74"/>
      <c r="AJ28" s="76"/>
      <c r="AK28" s="74"/>
      <c r="AL28" s="76"/>
      <c r="AM28" s="74"/>
      <c r="AN28" s="74"/>
      <c r="AO28" s="76"/>
      <c r="AP28" s="74"/>
      <c r="AQ28" s="76"/>
      <c r="AR28" s="74"/>
      <c r="AS28" s="76"/>
      <c r="AT28" s="74"/>
      <c r="AU28" s="76"/>
      <c r="AV28" s="74"/>
      <c r="AW28" s="76"/>
      <c r="AX28" s="74"/>
      <c r="AY28" s="76"/>
      <c r="AZ28" s="74"/>
      <c r="BA28" s="76"/>
      <c r="BB28" s="74"/>
    </row>
    <row r="29" spans="1:54" ht="15">
      <c r="A29" s="152" t="s">
        <v>114</v>
      </c>
      <c r="B29" s="152"/>
      <c r="C29" s="152"/>
      <c r="D29" s="152"/>
      <c r="E29" s="152"/>
      <c r="F29" s="152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85" t="s">
        <v>93</v>
      </c>
      <c r="AP29" s="76"/>
      <c r="AQ29" s="124" t="s">
        <v>93</v>
      </c>
      <c r="AR29" s="76"/>
      <c r="AS29" s="76"/>
      <c r="AT29" s="76"/>
      <c r="AU29" s="76"/>
      <c r="AV29" s="76"/>
      <c r="AW29" s="76"/>
      <c r="AX29" s="76"/>
      <c r="AY29" s="76"/>
      <c r="AZ29" s="74"/>
      <c r="BA29" s="76"/>
      <c r="BB29" s="74"/>
    </row>
    <row r="30" spans="1:54" ht="15">
      <c r="A30" s="76"/>
      <c r="B30" s="78"/>
      <c r="C30" s="78"/>
      <c r="D30" s="76"/>
      <c r="E30" s="76"/>
      <c r="F30" s="74"/>
      <c r="G30" s="76"/>
      <c r="H30" s="74"/>
      <c r="I30" s="74"/>
      <c r="J30" s="74"/>
      <c r="K30" s="76"/>
      <c r="L30" s="74"/>
      <c r="M30" s="74"/>
      <c r="N30" s="74"/>
      <c r="O30" s="76"/>
      <c r="P30" s="74"/>
      <c r="Q30" s="76"/>
      <c r="R30" s="74"/>
      <c r="S30" s="76"/>
      <c r="T30" s="74"/>
      <c r="U30" s="76"/>
      <c r="V30" s="74"/>
      <c r="W30" s="74"/>
      <c r="X30" s="74"/>
      <c r="Y30" s="76"/>
      <c r="Z30" s="74"/>
      <c r="AA30" s="76"/>
      <c r="AB30" s="74"/>
      <c r="AC30" s="74"/>
      <c r="AD30" s="74"/>
      <c r="AE30" s="74"/>
      <c r="AF30" s="76"/>
      <c r="AG30" s="74"/>
      <c r="AH30" s="76"/>
      <c r="AI30" s="74"/>
      <c r="AJ30" s="76"/>
      <c r="AK30" s="74"/>
      <c r="AL30" s="149"/>
      <c r="AM30" s="149"/>
      <c r="AN30" s="150" t="s">
        <v>105</v>
      </c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74"/>
      <c r="BA30" s="76"/>
      <c r="BB30" s="74"/>
    </row>
    <row r="31" spans="1:50" ht="12.75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</row>
    <row r="32" spans="38:52" ht="12.75">
      <c r="AL32" t="s">
        <v>117</v>
      </c>
      <c r="AO32" s="164"/>
      <c r="AP32" s="164"/>
      <c r="AQ32" s="164"/>
      <c r="AR32" s="164"/>
      <c r="AS32" s="165"/>
      <c r="AT32" s="164"/>
      <c r="AU32" s="164"/>
      <c r="AV32" s="164"/>
      <c r="AW32" s="164"/>
      <c r="AX32" s="164"/>
      <c r="AY32" s="164"/>
      <c r="AZ32" s="164"/>
    </row>
  </sheetData>
  <sheetProtection/>
  <mergeCells count="14">
    <mergeCell ref="B2:B5"/>
    <mergeCell ref="C2:C5"/>
    <mergeCell ref="D2:D5"/>
    <mergeCell ref="BI2:BI5"/>
    <mergeCell ref="BF2:BF5"/>
    <mergeCell ref="A7:IV7"/>
    <mergeCell ref="A11:IV11"/>
    <mergeCell ref="BH2:BH5"/>
    <mergeCell ref="AL30:AM30"/>
    <mergeCell ref="AN30:AY30"/>
    <mergeCell ref="B27:BE27"/>
    <mergeCell ref="A29:F29"/>
    <mergeCell ref="A2:A5"/>
    <mergeCell ref="A9:IV9"/>
  </mergeCells>
  <printOptions/>
  <pageMargins left="0.18" right="0.2" top="0.9" bottom="0.35" header="0.26" footer="0.15"/>
  <pageSetup horizontalDpi="600" verticalDpi="600" orientation="landscape" paperSize="8" scale="80" r:id="rId1"/>
  <headerFooter alignWithMargins="0">
    <oddHeader>&amp;CISTITUTO COMPRENSIVO DI SERRASTRETTA
SCUOLA DELL'INFANZIA - PRIMARIA - SECONDARIA DI 1° GRADO
VIA G. LEOPARDI TEL/FAX 0968 81006 - 818921 czee084008@istruzione.it
COD.MEC. CZIC813004 - 88040 SERRASTRETTA (CZ)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/>
  <dc:description/>
  <cp:lastModifiedBy>Amministrativo3</cp:lastModifiedBy>
  <cp:lastPrinted>2013-04-05T07:31:29Z</cp:lastPrinted>
  <dcterms:created xsi:type="dcterms:W3CDTF">2005-03-02T11:14:51Z</dcterms:created>
  <dcterms:modified xsi:type="dcterms:W3CDTF">2016-05-18T09:46:30Z</dcterms:modified>
  <cp:category/>
  <cp:version/>
  <cp:contentType/>
  <cp:contentStatus/>
</cp:coreProperties>
</file>